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_rels/sheet2.xml.rels" ContentType="application/vnd.openxmlformats-package.relationships+xml"/>
  <Override PartName="/xl/worksheets/_rels/sheet3.xml.rels" ContentType="application/vnd.openxmlformats-package.relationships+xml"/>
  <Override PartName="/xl/worksheets/_rels/sheet5.xml.rels" ContentType="application/vnd.openxmlformats-package.relationships+xml"/>
  <Override PartName="/xl/theme/theme1.xml" ContentType="application/vnd.openxmlformats-officedocument.theme+xml"/>
  <Override PartName="/xl/sharedStrings.xml" ContentType="application/vnd.openxmlformats-officedocument.spreadsheetml.sharedString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drawings/drawing1.xml" ContentType="application/vnd.openxmlformats-officedocument.drawing+xml"/>
  <Override PartName="/xl/drawings/drawing2.xml" ContentType="application/vnd.openxmlformats-officedocument.drawing+xml"/>
  <Override PartName="/xl/drawings/_rels/drawing1.xml.rels" ContentType="application/vnd.openxmlformats-package.relationships+xml"/>
  <Override PartName="/xl/drawings/_rels/drawing2.xml.rels" ContentType="application/vnd.openxmlformats-package.relationships+xml"/>
  <Override PartName="/xl/_rels/workbook.xml.rels" ContentType="application/vnd.openxmlformats-package.relationship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4"/>
  </bookViews>
  <sheets>
    <sheet name="Teeccino flavors" sheetId="1" state="visible" r:id="rId3"/>
    <sheet name="Laundry detergent" sheetId="2" state="visible" r:id="rId4"/>
    <sheet name="Incense" sheetId="3" state="visible" r:id="rId5"/>
    <sheet name="Kindles" sheetId="4" state="visible" r:id="rId6"/>
    <sheet name="Card holders" sheetId="5" state="visible" r:id="rId7"/>
  </sheets>
  <definedNames>
    <definedName function="false" hidden="false" name="lk31fqe" vbProcedure="false">#REF!</definedName>
    <definedName function="false" hidden="false" name="start_90584.1151138" vbProcedure="false">#REF!</definedName>
    <definedName function="false" hidden="false" name="start_95173.1198306" vbProcedure="false">#REF!</definedName>
  </definedNames>
  <calcPr iterateCount="100" refMode="A1" iterate="false" iterateDelta="0.001"/>
  <extLst>
    <ext xmlns:loext="http://schemas.libreoffice.org/" uri="{7626C862-2A13-11E5-B345-FEFF819CDC9F}">
      <loext:extCalcPr stringRefSyntax="CalcA1"/>
    </ext>
  </extLst>
</workbook>
</file>

<file path=xl/sharedStrings.xml><?xml version="1.0" encoding="utf-8"?>
<sst xmlns="http://schemas.openxmlformats.org/spreadsheetml/2006/main" count="525" uniqueCount="435">
  <si>
    <t xml:space="preserve">Why this spreadsheet exists:</t>
  </si>
  <si>
    <t xml:space="preserve">I like the Teeccino coffee substitute. I bought a variety pack, but only liked some of the flavors.</t>
  </si>
  <si>
    <t xml:space="preserve">This spreadsheet helps me remember which flavors I like most, and how much it actually costs per cup for different purchase options.</t>
  </si>
  <si>
    <t xml:space="preserve">Good</t>
  </si>
  <si>
    <t xml:space="preserve">Maybe</t>
  </si>
  <si>
    <t xml:space="preserve">Nah</t>
  </si>
  <si>
    <t xml:space="preserve">Herbal Tea</t>
  </si>
  <si>
    <t xml:space="preserve">French Roast</t>
  </si>
  <si>
    <t xml:space="preserve">Hazelnut</t>
  </si>
  <si>
    <t xml:space="preserve">Maca Chocolate
is good but has caffeine</t>
  </si>
  <si>
    <t xml:space="preserve">Vanilla Nut</t>
  </si>
  <si>
    <t xml:space="preserve">Dandelion Tea</t>
  </si>
  <si>
    <t xml:space="preserve">Red Chai</t>
  </si>
  <si>
    <t xml:space="preserve">Dark roast</t>
  </si>
  <si>
    <t xml:space="preserve">Caramel nut</t>
  </si>
  <si>
    <t xml:space="preserve">Tumeric Tea</t>
  </si>
  <si>
    <t xml:space="preserve">Coconut</t>
  </si>
  <si>
    <t xml:space="preserve">Mocha mint
is good but has caffeine</t>
  </si>
  <si>
    <t xml:space="preserve">Small purchase of favorite flavors</t>
  </si>
  <si>
    <t xml:space="preserve">Cost</t>
  </si>
  <si>
    <t xml:space="preserve">Quantity</t>
  </si>
  <si>
    <t xml:space="preserve">Flavor</t>
  </si>
  <si>
    <t xml:space="preserve">Vanilla nut</t>
  </si>
  <si>
    <t xml:space="preserve">Red chai</t>
  </si>
  <si>
    <t xml:space="preserve">Total</t>
  </si>
  <si>
    <t xml:space="preserve">Big purchase of favorite flavors</t>
  </si>
  <si>
    <t xml:space="preserve">Cost per unit</t>
  </si>
  <si>
    <t xml:space="preserve">We had a stain-spreading problem with Kirkland powdered laundry detergent.</t>
  </si>
  <si>
    <t xml:space="preserve">I was looking up alternatives and found a source of actual, tested data on different laundry detergents.</t>
  </si>
  <si>
    <t xml:space="preserve">But the data combined two different numeric ranges, which made the cumulative average less useful.</t>
  </si>
  <si>
    <t xml:space="preserve">I adjusted the data to use consistent scales and give a better ranking of products.</t>
  </si>
  <si>
    <t xml:space="preserve">Kirkland powder or Tide powder are generally the best recommended</t>
  </si>
  <si>
    <t xml:space="preserve">Some people absolutely cannot stand the smell of Kirkland powder, others are OK with it </t>
  </si>
  <si>
    <t xml:space="preserve">There’s a guy on TikTok who has done extensive testing and showed Kirkland brand was the best of all the major detergents for getting out stains. After seeing this videos I’m never going back.</t>
  </si>
  <si>
    <t xml:space="preserve">not the person you asked but I was shocked how white my whites got after soaking some really dingy sheets in some oxyclean for a few hours. The water was... brown.</t>
  </si>
  <si>
    <t xml:space="preserve">Oxiclean is a winner for whites. I had a pair of white jeans I wore one time only that managed to get stained by a hot pink tank top getting tangled around the knees in the wash. (Why, how, what, I know.) Hot pink knees lol. I soaked them in oxiclean for 24 hours and it was like it never happened.</t>
  </si>
  <si>
    <t xml:space="preserve">https://old.reddit.com/r/Costco/comments/1f1z1eu/whats_your_opinion_on_ks_vs_tide_powdered_laundry/ </t>
  </si>
  <si>
    <t xml:space="preserve">oxy-clean powder</t>
  </si>
  <si>
    <t xml:space="preserve">powder borax</t>
  </si>
  <si>
    <t xml:space="preserve">small box tide powder</t>
  </si>
  <si>
    <t xml:space="preserve">Tide works better, IMO. I work trimming cannabis and my husband is a chef. The KS does not clean our particular clothes well.</t>
  </si>
  <si>
    <t xml:space="preserve">Used the Kirkland powder once, didn't like it as much as the tide. But we reuse the Kirkland container and put the tide powder in it since it's plastic and the lid snaps shut.</t>
  </si>
  <si>
    <t xml:space="preserve">Arm &amp; Hammer also performed pretty well, placing second overall. Much more budget friendly than Tide. I watched the whole thing lol.</t>
  </si>
  <si>
    <t xml:space="preserve">Data from Project Farm – best detergent, let’s find out! https://www.youtube.com/watch?v=ToGAbvohDm4 </t>
  </si>
  <si>
    <t xml:space="preserve">The data is scored on two different scales:</t>
  </si>
  <si>
    <t xml:space="preserve">Performance</t>
  </si>
  <si>
    <t xml:space="preserve">1-5</t>
  </si>
  <si>
    <t xml:space="preserve">1 = excellent, 5 = poor</t>
  </si>
  <si>
    <t xml:space="preserve">Subjective ranking</t>
  </si>
  <si>
    <t xml:space="preserve">1-13</t>
  </si>
  <si>
    <t xml:space="preserve">1 = best, 13 = worst</t>
  </si>
  <si>
    <t xml:space="preserve">This makes a numeric average almost meaningless.</t>
  </si>
  <si>
    <t xml:space="preserve">To fix this, the 1-13 data is manually mapped onto a 1-5 scale:</t>
  </si>
  <si>
    <t xml:space="preserve">1-3 → 1,
4-5 → 2,
6-8 → 3,
9-11 → 4,
12-13 → 5</t>
  </si>
  <si>
    <t xml:space="preserve">Scale for all
1 = Excellent
5 = Poor</t>
  </si>
  <si>
    <t xml:space="preserve">Color protection</t>
  </si>
  <si>
    <t xml:space="preserve">Egg</t>
  </si>
  <si>
    <t xml:space="preserve">Oil</t>
  </si>
  <si>
    <t xml:space="preserve">Coffee</t>
  </si>
  <si>
    <t xml:space="preserve">Mustard</t>
  </si>
  <si>
    <t xml:space="preserve">Tomato</t>
  </si>
  <si>
    <t xml:space="preserve">Soy sauce</t>
  </si>
  <si>
    <t xml:space="preserve">Manure</t>
  </si>
  <si>
    <t xml:space="preserve">Stain spread</t>
  </si>
  <si>
    <t xml:space="preserve">Gear oil</t>
  </si>
  <si>
    <t xml:space="preserve">Average</t>
  </si>
  <si>
    <t xml:space="preserve">Notes</t>
  </si>
  <si>
    <t xml:space="preserve">Brand</t>
  </si>
  <si>
    <t xml:space="preserve">Tide</t>
  </si>
  <si>
    <t xml:space="preserve">Some fading, bad at tomato stains, and spreads stains around on shirts. Otherwise excellent.</t>
  </si>
  <si>
    <t xml:space="preserve">Arm &amp; Hammer</t>
  </si>
  <si>
    <r>
      <rPr>
        <sz val="10"/>
        <rFont val="Arial"/>
        <family val="2"/>
        <charset val="1"/>
      </rPr>
      <t xml:space="preserve">Bad at mustard and gear oil. Mild </t>
    </r>
    <r>
      <rPr>
        <b val="true"/>
        <sz val="10"/>
        <rFont val="Arial"/>
        <family val="2"/>
        <charset val="1"/>
      </rPr>
      <t xml:space="preserve">stain spreading</t>
    </r>
    <r>
      <rPr>
        <sz val="10"/>
        <rFont val="Arial"/>
        <family val="2"/>
        <charset val="1"/>
      </rPr>
      <t xml:space="preserve">. Otherwise top marks.</t>
    </r>
  </si>
  <si>
    <t xml:space="preserve">Gain</t>
  </si>
  <si>
    <t xml:space="preserve">Bad at oil, soy sauce, manure. Stains stay in place.</t>
  </si>
  <si>
    <t xml:space="preserve">Persil</t>
  </si>
  <si>
    <t xml:space="preserve">Very bad at oil, soy sauce, coffee. Great otherwise.</t>
  </si>
  <si>
    <t xml:space="preserve">Amazon Basics</t>
  </si>
  <si>
    <t xml:space="preserve">Horrible for mustard. Bad at manure and gear oil.</t>
  </si>
  <si>
    <t xml:space="preserve">All</t>
  </si>
  <si>
    <r>
      <rPr>
        <sz val="10"/>
        <rFont val="Arial"/>
        <family val="2"/>
        <charset val="1"/>
      </rPr>
      <t xml:space="preserve">Some fading, bad at oil, mustard, tomato, manure, gear oil, and significant </t>
    </r>
    <r>
      <rPr>
        <b val="true"/>
        <sz val="10"/>
        <rFont val="Arial"/>
        <family val="2"/>
        <charset val="1"/>
      </rPr>
      <t xml:space="preserve">stain spreading</t>
    </r>
    <r>
      <rPr>
        <sz val="10"/>
        <rFont val="Arial"/>
        <family val="2"/>
        <charset val="1"/>
      </rPr>
      <t xml:space="preserve">. Avoid.</t>
    </r>
  </si>
  <si>
    <t xml:space="preserve">Seventh generation</t>
  </si>
  <si>
    <t xml:space="preserve">Much fading plus terrible overall cleaning. AVOID.</t>
  </si>
  <si>
    <t xml:space="preserve">I have never smelled frankincense and/or myrrh.</t>
  </si>
  <si>
    <t xml:space="preserve">Going a little nuts with this:</t>
  </si>
  <si>
    <t xml:space="preserve">I’d like to fix that before I die.</t>
  </si>
  <si>
    <t xml:space="preserve">The right way to do this:</t>
  </si>
  <si>
    <t xml:space="preserve">$20 can tick an item off the bucket list.</t>
  </si>
  <si>
    <t xml:space="preserve">A tealight burner</t>
  </si>
  <si>
    <t xml:space="preserve">$10.19</t>
  </si>
  <si>
    <t xml:space="preserve">$36 with resin</t>
  </si>
  <si>
    <t xml:space="preserve">$31 kit #3 with extra screens</t>
  </si>
  <si>
    <t xml:space="preserve">Relevant points:</t>
  </si>
  <si>
    <t xml:space="preserve">1. I want actual resin. Not cones or sticks. Resin smells like what it is. Cones or sticks are made of some other base, who knows what it actually smells like?</t>
  </si>
  <si>
    <t xml:space="preserve">2. Resins are made to be burned over charcoal disks.</t>
  </si>
  <si>
    <t xml:space="preserve">3. Purchase options strongly suggest about 1/2 ounce of resin gets burned with one charcoal disk. So 1/2 ounce bags of incense are a single hit.</t>
  </si>
  <si>
    <t xml:space="preserve">4. It is incredibly likely each of these will be . . . burn it once, outside, smell it, say “that’s stinky”, and get on with life. Large amounts and durability are not needed.</t>
  </si>
  <si>
    <t xml:space="preserve">Options:</t>
  </si>
  <si>
    <t xml:space="preserve">Incense-only bundles</t>
  </si>
  <si>
    <t xml:space="preserve">Total cost</t>
  </si>
  <si>
    <t xml:space="preserve">Incense quantity x size [oz]</t>
  </si>
  <si>
    <t xml:space="preserve">Total incense [oz]</t>
  </si>
  <si>
    <t xml:space="preserve">Charcoal included?</t>
  </si>
  <si>
    <t xml:space="preserve">Burner included?</t>
  </si>
  <si>
    <t xml:space="preserve">Burner style</t>
  </si>
  <si>
    <t xml:space="preserve">URL</t>
  </si>
  <si>
    <t xml:space="preserve">6x1oz</t>
  </si>
  <si>
    <t xml:space="preserve">yes</t>
  </si>
  <si>
    <t xml:space="preserve">no</t>
  </si>
  <si>
    <t xml:space="preserve">https://www.ebay.com/itm/374591499411 </t>
  </si>
  <si>
    <t xml:space="preserve">Repacked into zip lock baggies, seems OK</t>
  </si>
  <si>
    <t xml:space="preserve">6x0.5oz</t>
  </si>
  <si>
    <t xml:space="preserve">https://www.ebay.com/itm/382475653421 </t>
  </si>
  <si>
    <t xml:space="preserve">Photos show tiny bags of large granules</t>
  </si>
  <si>
    <t xml:space="preserve">https://www.etsy.com/listing/1518393624/tea-light-incense-burner-resin-and-loose?variation0=3709520837 </t>
  </si>
  <si>
    <t xml:space="preserve">Also has a tealight kit, $23 for extensive setup</t>
  </si>
  <si>
    <t xml:space="preserve">5x1oz</t>
  </si>
  <si>
    <t xml:space="preserve">https://www.ebay.com/itm/283720681362 </t>
  </si>
  <si>
    <t xml:space="preserve">No photo of actual product</t>
  </si>
  <si>
    <t xml:space="preserve">8x0.5</t>
  </si>
  <si>
    <t xml:space="preserve">https://www.ebay.com/itm/254333543634 </t>
  </si>
  <si>
    <t xml:space="preserve">Ganular. ALL the scents: three crowns, sacred, dragons blood, regular and black frankincense, white and black copal, myrrh</t>
  </si>
  <si>
    <t xml:space="preserve">https://www.ebay.com/itm/354396806708 </t>
  </si>
  <si>
    <t xml:space="preserve">Ganular. Buy 3 get 3 free</t>
  </si>
  <si>
    <t xml:space="preserve">10x0.5</t>
  </si>
  <si>
    <t xml:space="preserve">tealight</t>
  </si>
  <si>
    <t xml:space="preserve">https://www.etsy.com/listing/901239040/brass-tea-light-burner-gift-pack </t>
  </si>
  <si>
    <t xml:space="preserve">Fast shipping, traditional resin pack has copal frankincense myrrh sweet myrrth gum arabic gum damar others</t>
  </si>
  <si>
    <t xml:space="preserve">https://www.etsy.com/listing/957187415/traditional-resin-refill-pack-resin-gift </t>
  </si>
  <si>
    <t xml:space="preserve">Fast shipping, good reviews, TINY bags</t>
  </si>
  <si>
    <t xml:space="preserve">https://www.etsy.com/listing/985055683 </t>
  </si>
  <si>
    <t xml:space="preserve">A redditor recommended kit #3 from this place</t>
  </si>
  <si>
    <t xml:space="preserve">Charcoal burner kits</t>
  </si>
  <si>
    <t xml:space="preserve">3x1oz</t>
  </si>
  <si>
    <t xml:space="preserve">Brass goblet</t>
  </si>
  <si>
    <t xml:space="preserve">https://www.ebay.com/itm/304607273974 </t>
  </si>
  <si>
    <t xml:space="preserve">Photos show large granules, this is meant to be used.</t>
  </si>
  <si>
    <t xml:space="preserve">4x0.5</t>
  </si>
  <si>
    <t xml:space="preserve">Mini terra cotta cup</t>
  </si>
  <si>
    <t xml:space="preserve">https://www.ebay.com/itm/404580347317 </t>
  </si>
  <si>
    <t xml:space="preserve">Granular. “Auroshikha Resin Incense Gift Set” But it is an all-in-one gift pack with everything needed.</t>
  </si>
  <si>
    <t xml:space="preserve">3x0.5oz</t>
  </si>
  <si>
    <t xml:space="preserve">Fancy little stand thing</t>
  </si>
  <si>
    <t xml:space="preserve">https://www.ebay.com/itm/234370801511 </t>
  </si>
  <si>
    <t xml:space="preserve"> </t>
  </si>
  <si>
    <t xml:space="preserve">Practical brass bowl with wood disk</t>
  </si>
  <si>
    <t xml:space="preserve">https://www.ebay.com/itm/121436238061 </t>
  </si>
  <si>
    <t xml:space="preserve">“Sacred Tiger”, Actual burner, is meant to be used. Incense looks good. Also has white sage clusters, yuck.</t>
  </si>
  <si>
    <t xml:space="preserve">If there’s no burner, we can probably hack it with a terra cotta pot or something.</t>
  </si>
  <si>
    <t xml:space="preserve">Charcoal disks cost $5.75</t>
  </si>
  <si>
    <t xml:space="preserve">Cute tealight burner: $10.19 at https://www.ebay.com/itm/374821777476 </t>
  </si>
  <si>
    <t xml:space="preserve">With Tealight burning, you’re stuck with residue that is *tough* to clean off. Seriously, it looks nasty.</t>
  </si>
  <si>
    <t xml:space="preserve">There’s a reason people use charcoal. Among other things, you get a completely fresh surface to start each time.</t>
  </si>
  <si>
    <t xml:space="preserve">But charcoal makes significant smoke and makes for a medium-term commitment to burning something.</t>
  </si>
  <si>
    <t xml:space="preserve">Amazon reviewers show lining the tealight bowl with tinfoil or a foil muffin cup. The best of both worlds: clean surface, adjustable heating.</t>
  </si>
  <si>
    <t xml:space="preserve">Incense geeks say:</t>
  </si>
  <si>
    <t xml:space="preserve">Avoid HEM brand at all costs - “headache fuel”, “dragon’s blood does not look like that”</t>
  </si>
  <si>
    <t xml:space="preserve">Avoid “The Royal Incense”</t>
  </si>
  <si>
    <t xml:space="preserve">Tealight burners are good - easy to adjust heat, little extra smoke</t>
  </si>
  <si>
    <t xml:space="preserve">Charcoal can be fine but you have to learn temperature control or get lots of smoke</t>
  </si>
  <si>
    <t xml:space="preserve">Recommended sellers:</t>
  </si>
  <si>
    <t xml:space="preserve">Apothecarys Garden</t>
  </si>
  <si>
    <t xml:space="preserve">https://www.etsy.com/shop/ApothecarysGarden?section_id=14432099 </t>
  </si>
  <si>
    <t xml:space="preserve">$40 for frankincense, myrrh, white copal, dragons blood - free shipping</t>
  </si>
  <si>
    <t xml:space="preserve">Mermade Magickal Arts</t>
  </si>
  <si>
    <t xml:space="preserve">https://mermadearts.com/b/raw-incense-materials </t>
  </si>
  <si>
    <t xml:space="preserve">$40 to get frankincense and myrrh</t>
  </si>
  <si>
    <t xml:space="preserve">“Many things that are not very aromatic when burned on charcoal have a lovely aroma on a heater.”</t>
  </si>
  <si>
    <t xml:space="preserve">When you order raw incense resins they are likely to be in large chunks too big to place on the heater or charcoal.  These can easily be broken up into pieces of the desired size:</t>
  </si>
  <si>
    <t xml:space="preserve">If resins or incense material is soft or sticky, it can be placed in the freezer overnight.  This makes it very brittle.  This method is also used to create powdered resins for blends.</t>
  </si>
  <si>
    <t xml:space="preserve">- Place resin chunks or resin tears into a freezer-weight baggy.</t>
  </si>
  <si>
    <t xml:space="preserve">- Place the baggy on the floor or hard surface with a newspaper under it.</t>
  </si>
  <si>
    <t xml:space="preserve">- Strike firmly with a mallet or hammer until you reach the desired consistency.</t>
  </si>
  <si>
    <t xml:space="preserve">Be sure to store all incense out of direct sunlight and in an airtight container.  This will lengthen the fragrance and life of the incense.</t>
  </si>
  <si>
    <t xml:space="preserve"> - https://mermadearts.com/i/to-break-up-large-pieces-of-resin-for-burning-or-heating </t>
  </si>
  <si>
    <t xml:space="preserve">Auroshikha Resin Incense Gift Set</t>
  </si>
  <si>
    <t xml:space="preserve">8x0.5 incense assortment</t>
  </si>
  <si>
    <t xml:space="preserve">Bolded option, is the one I went for:</t>
  </si>
  <si>
    <t xml:space="preserve">This place sells a LOT of incense, including bulk quantities. This is not crappy incense sitting on a shelf for years before it finally sells.</t>
  </si>
  <si>
    <t xml:space="preserve">The sampler bags are tiny. That’s fine . . . that’s what I want! If I like something, I can easily order more of it.</t>
  </si>
  <si>
    <t xml:space="preserve">But $10 is about the right price to try this.</t>
  </si>
  <si>
    <t xml:space="preserve">I can go “eww” at six different scents, chew on a piece of frankincense,  and mark this off my bucket list for less than the cost of a Big Mac meal in 2024.</t>
  </si>
  <si>
    <t xml:space="preserve">I’ll have to hack together a way to burn these over a tealight. You know . . . R would *LOVE* that challenge, and would kick ass at it.</t>
  </si>
  <si>
    <t xml:space="preserve">My 2018-era Kindle Voyage began to physically fail early this year.</t>
  </si>
  <si>
    <t xml:space="preserve">There were a lot of replacement options, and I wanted to choose the best one.</t>
  </si>
  <si>
    <t xml:space="preserve">2024 Kindle options</t>
  </si>
  <si>
    <t xml:space="preserve">I REALLY want an Oasis. But if I have to choose a current Kindle, the Basic is the next-best option.</t>
  </si>
  <si>
    <t xml:space="preserve">Basic: light weight, sharp enough screen, poor battery life</t>
  </si>
  <si>
    <t xml:space="preserve">Paperwhite: I HATE THIS SCREEN</t>
  </si>
  <si>
    <t xml:space="preserve">Scribe: too big for one-handed reading, blotchy light, great for PDFs</t>
  </si>
  <si>
    <t xml:space="preserve">Model</t>
  </si>
  <si>
    <t xml:space="preserve">Weight</t>
  </si>
  <si>
    <t xml:space="preserve">Size
compared to Kindle Voyage</t>
  </si>
  <si>
    <t xml:space="preserve">Screen</t>
  </si>
  <si>
    <t xml:space="preserve">Light quality</t>
  </si>
  <si>
    <t xml:space="preserve">Battery life</t>
  </si>
  <si>
    <t xml:space="preserve">Voyage</t>
  </si>
  <si>
    <t xml:space="preserve">Light</t>
  </si>
  <si>
    <t xml:space="preserve">Same</t>
  </si>
  <si>
    <t xml:space="preserve">Clear</t>
  </si>
  <si>
    <t xml:space="preserve">Great</t>
  </si>
  <si>
    <t xml:space="preserve">Okay</t>
  </si>
  <si>
    <t xml:space="preserve">Oasis</t>
  </si>
  <si>
    <t xml:space="preserve">Larger</t>
  </si>
  <si>
    <t xml:space="preserve">Poor</t>
  </si>
  <si>
    <t xml:space="preserve">Basic 2022</t>
  </si>
  <si>
    <t xml:space="preserve">OK</t>
  </si>
  <si>
    <t xml:space="preserve">Paperwhite Signature SE</t>
  </si>
  <si>
    <t xml:space="preserve">Blurry</t>
  </si>
  <si>
    <t xml:space="preserve">Scribe</t>
  </si>
  <si>
    <t xml:space="preserve">Heavy</t>
  </si>
  <si>
    <t xml:space="preserve">Huge</t>
  </si>
  <si>
    <t xml:space="preserve">Meh</t>
  </si>
  <si>
    <t xml:space="preserve">Amazing</t>
  </si>
  <si>
    <t xml:space="preserve">Kindle Basic</t>
  </si>
  <si>
    <t xml:space="preserve">6” screen </t>
  </si>
  <si>
    <t xml:space="preserve">5.6 oz</t>
  </si>
  <si>
    <t xml:space="preserve">20 hour battery</t>
  </si>
  <si>
    <t xml:space="preserve">Battery per hour of reading, about 5%</t>
  </si>
  <si>
    <t xml:space="preserve">recessed screen, 4 LED lighting, people really like it</t>
  </si>
  <si>
    <t xml:space="preserve">Basic is the best Kindle right now. </t>
  </si>
  <si>
    <t xml:space="preserve">The text isn't blurry anymore thanks to the bump in res, and without a flush screen there's less material between you and the text, making for the best contrast of any Kindle.</t>
  </si>
  <si>
    <t xml:space="preserve"> It's light, pocketable, and cheap, perfect for portability without worrying about breaking it. I have all 4 devices, I grab the basic more often than not.</t>
  </si>
  <si>
    <t xml:space="preserve">That recessed screen is C R I S P </t>
  </si>
  <si>
    <t xml:space="preserve">Display much sharper and better than on the paperwhite - multiple reviewers that own both agree</t>
  </si>
  <si>
    <t xml:space="preserve">Perfect size, easy to carry everywhere, good for small hands</t>
  </si>
  <si>
    <t xml:space="preserve">Screen lighting is slightly uneven - shadows around the edges of the screen</t>
  </si>
  <si>
    <r>
      <rPr>
        <b val="true"/>
        <sz val="10"/>
        <rFont val="Arial"/>
        <family val="2"/>
        <charset val="1"/>
      </rPr>
      <t xml:space="preserve">NOT</t>
    </r>
    <r>
      <rPr>
        <sz val="10"/>
        <rFont val="Arial"/>
        <family val="2"/>
        <charset val="1"/>
      </rPr>
      <t xml:space="preserve"> a fingerprint magnet</t>
    </r>
  </si>
  <si>
    <t xml:space="preserve">6” screen exactly matches the voyage</t>
  </si>
  <si>
    <t xml:space="preserve">“not slippery, doesn’t creak”</t>
  </si>
  <si>
    <t xml:space="preserve">Bottom power button may be a deal-breaker</t>
  </si>
  <si>
    <t xml:space="preserve">Battery life [screen-time hours]</t>
  </si>
  <si>
    <t xml:space="preserve">20 days @ 1 hour per day</t>
  </si>
  <si>
    <t xml:space="preserve">https://thebookbuff.com/how-long-does-kindle-battery-last/</t>
  </si>
  <si>
    <t xml:space="preserve">Reviewers roughly confirm 20 hours battery life</t>
  </si>
  <si>
    <t xml:space="preserve">At first I didn’t like the clarity of the basic screen compared to the Voyager, but now I don’t notice it. </t>
  </si>
  <si>
    <t xml:space="preserve">The modern [basic] kindle is much better and all over very fast compared to Voyage. Especially while typing.</t>
  </si>
  <si>
    <t xml:space="preserve">MCH says: at max brightness, screen is almost *exactly* as bright as the paperwhite. Converting images to grayscale confirms.</t>
  </si>
  <si>
    <t xml:space="preserve">Carta 1000 screen</t>
  </si>
  <si>
    <t xml:space="preserve">Kindle Paperwhite Signature</t>
  </si>
  <si>
    <t xml:space="preserve">6.8” screen</t>
  </si>
  <si>
    <t xml:space="preserve">7.3 oz</t>
  </si>
  <si>
    <t xml:space="preserve">56 hour battery</t>
  </si>
  <si>
    <t xml:space="preserve">Battery per hour of reading, about 2%</t>
  </si>
  <si>
    <t xml:space="preserve">USB C, waterproof, wireless charging</t>
  </si>
  <si>
    <t xml:space="preserve">slightly enlarged screen - 6.8”</t>
  </si>
  <si>
    <t xml:space="preserve">“BATTERY LIFE IS AMAZING” . . . multiple reviewers agree</t>
  </si>
  <si>
    <t xml:space="preserve">screen has some glare, apparently from waterproofing</t>
  </si>
  <si>
    <t xml:space="preserve">plastic screen scratches easily – MCH can confirm this from his Kobo Elipsa trial</t>
  </si>
  <si>
    <t xml:space="preserve">fingerprint magnet</t>
  </si>
  <si>
    <t xml:space="preserve">“slippery, creaks if you squeeze the back”</t>
  </si>
  <si>
    <t xml:space="preserve">8 weeks @ 1 hour per day</t>
  </si>
  <si>
    <t xml:space="preserve">Screen is fine. Not as sharp as Kindle Voyage. But there’s a layer of something (plastic) that feels OK across the front of the device.</t>
  </si>
  <si>
    <t xml:space="preserve">A reasonable upgrade from the Kindle Voyage if I had to.</t>
  </si>
  <si>
    <t xml:space="preserve">MCH says: at max brightness, screen is almost *exactly* as bright as the basic.</t>
  </si>
  <si>
    <t xml:space="preserve">MCH: I can’t fully explain, but the front light is *blotchy*. It has different color areas.</t>
  </si>
  <si>
    <r>
      <rPr>
        <sz val="10"/>
        <rFont val="Arial"/>
        <family val="2"/>
        <charset val="1"/>
      </rPr>
      <t xml:space="preserve">MCH: </t>
    </r>
    <r>
      <rPr>
        <b val="true"/>
        <sz val="10"/>
        <rFont val="Arial"/>
        <family val="2"/>
        <charset val="1"/>
      </rPr>
      <t xml:space="preserve">I DO NOT LIKE THIS SCREEN.</t>
    </r>
    <r>
      <rPr>
        <sz val="10"/>
        <rFont val="Arial"/>
        <family val="2"/>
        <charset val="1"/>
      </rPr>
      <t xml:space="preserve"> I do not like it in person. I do not like it in photos. </t>
    </r>
    <r>
      <rPr>
        <b val="true"/>
        <sz val="10"/>
        <rFont val="Arial"/>
        <family val="2"/>
        <charset val="1"/>
      </rPr>
      <t xml:space="preserve">DO NOT WANT.</t>
    </r>
  </si>
  <si>
    <t xml:space="preserve">Kindle Oasis</t>
  </si>
  <si>
    <t xml:space="preserve">7” screen</t>
  </si>
  <si>
    <t xml:space="preserve">6.6 oz</t>
  </si>
  <si>
    <t xml:space="preserve">21 hour battery</t>
  </si>
  <si>
    <t xml:space="preserve">No longer available in the US</t>
  </si>
  <si>
    <t xml:space="preserve">Battery life is “worse than the voyage”</t>
  </si>
  <si>
    <t xml:space="preserve">Screen is extremely close to Voyage quality</t>
  </si>
  <si>
    <t xml:space="preserve">Waterproof, glass screen, PAGE TURN buttons OMG</t>
  </si>
  <si>
    <t xml:space="preserve">“I much prefer reading on the Oasis to my Paperwhite SE”</t>
  </si>
  <si>
    <t xml:space="preserve">Screen can actually be cleaned: glass and page turn buttons, vs. fingerprints everywhere</t>
  </si>
  <si>
    <t xml:space="preserve">“Best Kindle for reading. PERIOD.”</t>
  </si>
  <si>
    <t xml:space="preserve">Battery evidently dies HARD, “a few hours of reading” after a few years</t>
  </si>
  <si>
    <t xml:space="preserve">“I’ll miss the buttons on my Oasis, but I won’t miss having to charge it every three days.”</t>
  </si>
  <si>
    <r>
      <rPr>
        <sz val="10"/>
        <rFont val="Arial"/>
        <family val="2"/>
        <charset val="1"/>
      </rPr>
      <t xml:space="preserve">MCH: I bought a used one that has battery issues. Everything I’ve captured is true: great screen, *very* comfortable to hold, </t>
    </r>
    <r>
      <rPr>
        <b val="true"/>
        <sz val="10"/>
        <rFont val="Arial"/>
        <family val="2"/>
        <charset val="1"/>
      </rPr>
      <t xml:space="preserve">PAGE TURN BUTTONS ARE AMAZING</t>
    </r>
    <r>
      <rPr>
        <sz val="10"/>
        <rFont val="Arial"/>
        <family val="2"/>
        <charset val="1"/>
      </rPr>
      <t xml:space="preserve">, battery life is atrocious. 15 hours of use is a generous estimate.</t>
    </r>
  </si>
  <si>
    <t xml:space="preserve">On the one I bought, battery dropped about 7% per hour = 15 hours battery life. That was a degraded battery.</t>
  </si>
  <si>
    <t xml:space="preserve">Multiple people with new Oasis’s do, in fact, get about 21 hours and ask why it’s such a problem.</t>
  </si>
  <si>
    <t xml:space="preserve">An 18650 is about 7Wh capacity. The Oasis battery is about 3.7Wh. So a 2x 18650 battery pack should give about 80 hours of use</t>
  </si>
  <si>
    <t xml:space="preserve">MCH 20240715: When I held a Kindle Oasis, I was instantly in love. More than the Voyage, more than my first Kindle Touch. This was the way eReaiing should always have been!
But they stopped making them, and I missed some opportunities to order in case they had Prime Day sales. Uggh. </t>
  </si>
  <si>
    <t xml:space="preserve">Kindle Scribe</t>
  </si>
  <si>
    <t xml:space="preserve">10.3” screen</t>
  </si>
  <si>
    <t xml:space="preserve">15.3 oz</t>
  </si>
  <si>
    <t xml:space="preserve">84 hour battery</t>
  </si>
  <si>
    <t xml:space="preserve">Battery per hour of reading, about 1%</t>
  </si>
  <si>
    <t xml:space="preserve">10.2” screen is great. Plastic front is scratch-prone.</t>
  </si>
  <si>
    <t xml:space="preserve">Screen is washed-out compared to other kindles</t>
  </si>
  <si>
    <t xml:space="preserve">Large screen means PDFs read single-page</t>
  </si>
  <si>
    <t xml:space="preserve">Two-column mode should be super nice for reading. Less than half the page turns of other models.</t>
  </si>
  <si>
    <t xml:space="preserve">Users report it’s kind of heavy for light-duty reading, such as in bed</t>
  </si>
  <si>
    <t xml:space="preserve">In-person test says: it’s nicer and *much* more responsive than the Kobo Elipsa. But the screen isn’t as bright or sharp as the Voyage. Reading on a large page is annoying.</t>
  </si>
  <si>
    <t xml:space="preserve">The Kindle Scribe screen simply is not very dark or sharp!</t>
  </si>
  <si>
    <t xml:space="preserve">Writing on the screen is worse than useless for me. I *hate* my handwriting, and never ever want to see it again.</t>
  </si>
  <si>
    <t xml:space="preserve">when holding a big ereader I desperately want to be holding one half as wide </t>
  </si>
  <si>
    <t xml:space="preserve">12 weeks @ 1 hour per day</t>
  </si>
  <si>
    <t xml:space="preserve">5 - 6 hours of note taking and an hour or so of reading. 10-15% a day. Battery is just not an issue.</t>
  </si>
  <si>
    <t xml:space="preserve">Battery life flat-out is fantastic on it. Just make sure you invest in a nice case to go with it.</t>
  </si>
  <si>
    <t xml:space="preserve">Latest firmware update: removes some sideloaded ebooks, changes mounting from USB to MTP</t>
  </si>
  <si>
    <t xml:space="preserve">Kindle Voyage</t>
  </si>
  <si>
    <t xml:space="preserve">6.3 oz</t>
  </si>
  <si>
    <t xml:space="preserve">6” screen is good for trade paperbacks, not a great fit for PDFs</t>
  </si>
  <si>
    <t xml:space="preserve">Screen is bright and sharp compared to other kindles</t>
  </si>
  <si>
    <t xml:space="preserve">Pocketable, portable</t>
  </si>
  <si>
    <t xml:space="preserve">Metal + glass build feels nice in the hand, but the device is getting physically worn</t>
  </si>
  <si>
    <t xml:space="preserve">Lots of bugs in the last firmware version Amazon released, especially with displaying/navigating/highlighting plain text files</t>
  </si>
  <si>
    <t xml:space="preserve">Firmware-locked by Amazon; I can no longer downgrade it</t>
  </si>
  <si>
    <t xml:space="preserve">“The Kindle Voyage’s screen still looks clearer and blacks look darker than any ereader I’ve seen since it was released in 2014, despite “upgrades” to E Ink Carta [1200/1300] screens every few years.”</t>
  </si>
  <si>
    <t xml:space="preserve">Also: Carta 1200 screens are noticeably darker than Carta 1300 screens. It’s something at the panel level.</t>
  </si>
  <si>
    <t xml:space="preserve">Kindle Touch</t>
  </si>
  <si>
    <t xml:space="preserve">7.5 oz</t>
  </si>
  <si>
    <t xml:space="preserve">My very first Kindle</t>
  </si>
  <si>
    <t xml:space="preserve">Included for comparison with newer models</t>
  </si>
  <si>
    <t xml:space="preserve">No backlight, recessed screen, sharp but low-resolution display</t>
  </si>
  <si>
    <t xml:space="preserve">We recently had 6 people playing a single Uno game. That was too many for a single game.</t>
  </si>
  <si>
    <t xml:space="preserve">We need containers to hold two separate uno decks, poker cars, and possibly storage for other games.</t>
  </si>
  <si>
    <t xml:space="preserve">Amazon has a *lot* of playing-card holders. Some of them don’t hold standard-sized playing cards!</t>
  </si>
  <si>
    <t xml:space="preserve">So this spreadsheet collects the relevant information about card and deck size, and the top options I found on Amazon.</t>
  </si>
  <si>
    <r>
      <rPr>
        <sz val="10"/>
        <rFont val="Arial"/>
        <family val="2"/>
        <charset val="1"/>
      </rPr>
      <t xml:space="preserve">The final purchase choice is marked in </t>
    </r>
    <r>
      <rPr>
        <b val="true"/>
        <sz val="10"/>
        <rFont val="Arial"/>
        <family val="2"/>
        <charset val="1"/>
      </rPr>
      <t xml:space="preserve">bold</t>
    </r>
    <r>
      <rPr>
        <sz val="10"/>
        <rFont val="Arial"/>
        <family val="2"/>
        <charset val="1"/>
      </rPr>
      <t xml:space="preserve">.</t>
    </r>
  </si>
  <si>
    <t xml:space="preserve">Sizes of playing cards:</t>
  </si>
  <si>
    <t xml:space="preserve">Game</t>
  </si>
  <si>
    <t xml:space="preserve">Height [in]</t>
  </si>
  <si>
    <t xml:space="preserve">Width [in]</t>
  </si>
  <si>
    <t xml:space="preserve">Number of cards</t>
  </si>
  <si>
    <t xml:space="preserve">Uno</t>
  </si>
  <si>
    <t xml:space="preserve">Our Uno deck is 1.375” high as of 2024</t>
  </si>
  <si>
    <t xml:space="preserve">Poker</t>
  </si>
  <si>
    <t xml:space="preserve">108 for two decks</t>
  </si>
  <si>
    <t xml:space="preserve">Exploding kittens</t>
  </si>
  <si>
    <t xml:space="preserve">86, 56 + 20 expansion</t>
  </si>
  <si>
    <t xml:space="preserve">Poker-sized cards</t>
  </si>
  <si>
    <t xml:space="preserve">Catan </t>
  </si>
  <si>
    <t xml:space="preserve">Clue</t>
  </si>
  <si>
    <t xml:space="preserve">Mille Bornes</t>
  </si>
  <si>
    <t xml:space="preserve">Regular tarot cards</t>
  </si>
  <si>
    <t xml:space="preserve">Standard playing card boxes do not hold these</t>
  </si>
  <si>
    <t xml:space="preserve">Giant tarot cards</t>
  </si>
  <si>
    <t xml:space="preserve">Magic the Gathering</t>
  </si>
  <si>
    <t xml:space="preserve"> Basically poker-sized cards, they shave a few millimeters off each dimension</t>
  </si>
  <si>
    <t xml:space="preserve">MtG in sleeves</t>
  </si>
  <si>
    <t xml:space="preserve">Card storage boxes</t>
  </si>
  <si>
    <t xml:space="preserve">All hold at least poker-size playing cards</t>
  </si>
  <si>
    <t xml:space="preserve">Price / quantity</t>
  </si>
  <si>
    <t xml:space="preserve">Product80</t>
  </si>
  <si>
    <t xml:space="preserve">https://www.amazon.com/PRODUCT80-BitsBins-Holds-Cards-Playing/dp/B0BZR3X8MT </t>
  </si>
  <si>
    <t xml:space="preserve">$15/3</t>
  </si>
  <si>
    <t xml:space="preserve">Reinforced sides, “sturdy”, comfortably holds uno cards, lots of good reviews, stacks with lip to keep in place</t>
  </si>
  <si>
    <t xml:space="preserve">$22/6</t>
  </si>
  <si>
    <t xml:space="preserve">Dkaovh</t>
  </si>
  <si>
    <t xml:space="preserve">https://www.amazon.com/DKAOVH-Plastic-Card-Case-Capacity/dp/B0CYX8G36M </t>
  </si>
  <si>
    <t xml:space="preserve">$7.50/2</t>
  </si>
  <si>
    <t xml:space="preserve">Sturdy, uno deck fits</t>
  </si>
  <si>
    <t xml:space="preserve">$12.50/6</t>
  </si>
  <si>
    <t xml:space="preserve">Qunclay</t>
  </si>
  <si>
    <t xml:space="preserve">https://www.amazon.com/Qunclay-Playing-Organizer-Compatible-Baseball/dp/B0BWJKGJRN </t>
  </si>
  <si>
    <t xml:space="preserve">$20/10</t>
  </si>
  <si>
    <t xml:space="preserve">Close securely, stack, hard to pop open, holds uno, maybe a little too oversized</t>
  </si>
  <si>
    <t xml:space="preserve">Real materials, not just plastic:</t>
  </si>
  <si>
    <t xml:space="preserve">Boltquan</t>
  </si>
  <si>
    <t xml:space="preserve">https://www.amazon.com/Boltquan-Double-Decker-Leather-Poker/dp/B0CH8MC3Y9 </t>
  </si>
  <si>
    <t xml:space="preserve">$13/1</t>
  </si>
  <si>
    <t xml:space="preserve">PU leather, holds two decks of poker cards in boxes, holds 110 cards with room spare, “very nice quality”, “easy to get cards out”, 4.02x2.95x2.08 inches</t>
  </si>
  <si>
    <t xml:space="preserve">Copaq card holder</t>
  </si>
  <si>
    <t xml:space="preserve">https://www.ebay.com/itm/275797742790 </t>
  </si>
  <si>
    <t xml:space="preserve">$12/1</t>
  </si>
  <si>
    <t xml:space="preserve">PU leather, quality does not wow me</t>
  </si>
  <si>
    <t xml:space="preserve">$21.60/2</t>
  </si>
  <si>
    <t xml:space="preserve">$30.60/3</t>
  </si>
  <si>
    <t xml:space="preserve">Vintage holder</t>
  </si>
  <si>
    <t xml:space="preserve">https://www.ebay.com/itm/156418643465 </t>
  </si>
  <si>
    <t xml:space="preserve">$20/1</t>
  </si>
  <si>
    <t xml:space="preserve">Wood, vintage, looks fragile</t>
  </si>
  <si>
    <t xml:space="preserve">https://www.ebay.com/itm/176205981786 </t>
  </si>
  <si>
    <t xml:space="preserve">Wood, vintage, looks fragile, as above but better condition</t>
  </si>
  <si>
    <t xml:space="preserve">Vintage holder, felt lined</t>
  </si>
  <si>
    <t xml:space="preserve">https://www.ebay.com/itm/354729977462 </t>
  </si>
  <si>
    <t xml:space="preserve">$30/1</t>
  </si>
  <si>
    <t xml:space="preserve">Wood, felt lined, nice!, best offer</t>
  </si>
  <si>
    <t xml:space="preserve">Vintage holder, unlined</t>
  </si>
  <si>
    <t xml:space="preserve">https://www.ebay.com/itm/164396627934 </t>
  </si>
  <si>
    <t xml:space="preserve">$22/1</t>
  </si>
  <si>
    <t xml:space="preserve">wood, unlined, side-by-side tray, may be available on amazon new?</t>
  </si>
  <si>
    <t xml:space="preserve">Hide &amp; Drink</t>
  </si>
  <si>
    <t xml:space="preserve">https://www.amazon.com/dp/B0BMWFX3XK </t>
  </si>
  <si>
    <t xml:space="preserve">$39/1</t>
  </si>
  <si>
    <t xml:space="preserve">Real OMG leather. Fits cards comfortably side-by-side.</t>
  </si>
  <si>
    <t xml:space="preserve">Yookeer</t>
  </si>
  <si>
    <t xml:space="preserve">https://www.amazon.com/Yookeer-Collectible-Compatible-Commander-Horizontal/dp/B0B7WBQ4R1 </t>
  </si>
  <si>
    <t xml:space="preserve">$25/4</t>
  </si>
  <si>
    <t xml:space="preserve">Looks nice! But made for Magic The Gathering cards. 4.09x3.27x3.15 inches</t>
  </si>
  <si>
    <t xml:space="preserve">Disqualified:</t>
  </si>
  <si>
    <t xml:space="preserve">Iokuki</t>
  </si>
  <si>
    <t xml:space="preserve">https://www.amazon.com/IOKUKI-Playing-Plastic-Storage-Business/dp/B0DFCP7M4S </t>
  </si>
  <si>
    <t xml:space="preserve">$8/4</t>
  </si>
  <si>
    <t xml:space="preserve">Does not fit uno</t>
  </si>
  <si>
    <t xml:space="preserve">$13/8</t>
  </si>
  <si>
    <t xml:space="preserve">Skylety</t>
  </si>
  <si>
    <t xml:space="preserve">https://www.amazon.com/Pieces-Single-Leather-Playing-Protector/dp/B09PHB8HHS </t>
  </si>
  <si>
    <t xml:space="preserve">$15/2</t>
  </si>
  <si>
    <t xml:space="preserve">Looks nice, does not hold poker-sized playing cards</t>
  </si>
  <si>
    <t xml:space="preserve">Brybelly</t>
  </si>
  <si>
    <t xml:space="preserve">https://www.amazon.com/Brybelly-Single-Deck-Leather-Card/dp/B008OIH922 </t>
  </si>
  <si>
    <t xml:space="preserve">$10/1</t>
  </si>
  <si>
    <t xml:space="preserve">Letherette, holds *one* deck of poker-sized cards</t>
  </si>
  <si>
    <t xml:space="preserve">Kediyoo</t>
  </si>
  <si>
    <t xml:space="preserve">https://www.amazon.com/Playing-Plastic-Organizer-Storage-Internal/dp/B0C33TM7Y9 </t>
  </si>
  <si>
    <t xml:space="preserve">Holds one deck of cards</t>
  </si>
  <si>
    <t xml:space="preserve">Cwdew</t>
  </si>
  <si>
    <t xml:space="preserve">https://www.amazon.com/Playing-Cwdew-Plastic-Organizer-Standard/dp/B09DCVH1B7 </t>
  </si>
  <si>
    <t xml:space="preserve">$8/3</t>
  </si>
  <si>
    <t xml:space="preserve">Holds one deck of cards, in box</t>
  </si>
  <si>
    <t xml:space="preserve">$10/6</t>
  </si>
  <si>
    <t xml:space="preserve">$15.40/12</t>
  </si>
  <si>
    <t xml:space="preserve">$23.4/24</t>
  </si>
  <si>
    <t xml:space="preserve">Novelinks</t>
  </si>
  <si>
    <t xml:space="preserve">https://www.amazon.com/Novelinks-Transparent-Photo-Storage-Boxes/dp/B07L9RD5W3?ref_=ast_sto_dp&amp;th=1 </t>
  </si>
  <si>
    <t xml:space="preserve">Two decks side-by-side, flimsy</t>
  </si>
  <si>
    <t xml:space="preserve">https://www.amazon.com/Novelinks-Transparent-Photo-Storage-Boxes/dp/B07FSH2WMH </t>
  </si>
  <si>
    <t xml:space="preserve">$16/10</t>
  </si>
  <si>
    <t xml:space="preserve">$18/12</t>
  </si>
  <si>
    <t xml:space="preserve">Iblay</t>
  </si>
  <si>
    <t xml:space="preserve">https://www.amazon.com/IBLAY-Handmade-Wooden-Playing-Through/dp/B0BP1H9FB9 </t>
  </si>
  <si>
    <t xml:space="preserve">$17.40/1</t>
  </si>
  <si>
    <t xml:space="preserve">Wood, flimsy, poor quality, bad reviews</t>
  </si>
  <si>
    <t xml:space="preserve">Indian Glance</t>
  </si>
  <si>
    <t xml:space="preserve">https://www.amazon.com/product-reviews/B01N5NVFOF </t>
  </si>
  <si>
    <t xml:space="preserve">$16/1</t>
  </si>
  <si>
    <t xml:space="preserve">Wood, one side does not fit playing cards, construction issues</t>
  </si>
  <si>
    <t xml:space="preserve">Generic</t>
  </si>
  <si>
    <t xml:space="preserve">https://www.amazon.com/Playing-Plastic-Organizer-Storage-Internal/dp/B09THCJZ29 </t>
  </si>
  <si>
    <t xml:space="preserve">$7/2</t>
  </si>
  <si>
    <t xml:space="preserve">Poor quality</t>
  </si>
  <si>
    <t xml:space="preserve">https://www.amazon.com/Hide-Drink-Rustic-Leather-Handmade/dp/B07DX8WPPD </t>
  </si>
  <si>
    <t xml:space="preserve">Real OMG leather. Warps the cards.</t>
  </si>
  <si>
    <t xml:space="preserve">Artisenia</t>
  </si>
  <si>
    <t xml:space="preserve">https://www.amazon.com/ARTISENIA-playing-Storage-Anniversary-Housewarming/dp/B0DCZNXGQS </t>
  </si>
  <si>
    <t xml:space="preserve">$18/1</t>
  </si>
  <si>
    <t xml:space="preserve">Nice wooden box, sheesh-level pricing, fits bridge but not poker cards</t>
  </si>
  <si>
    <t xml:space="preserve">Xgood</t>
  </si>
  <si>
    <t xml:space="preserve">https://www.amazon.com/Plastic-Playing-Storage-Rectangle-Business/dp/B09Q357L7K </t>
  </si>
  <si>
    <t xml:space="preserve">$18/4</t>
  </si>
  <si>
    <t xml:space="preserve">Two decks side-by-side, looks nice, does not hold poker cards</t>
  </si>
</sst>
</file>

<file path=xl/styles.xml><?xml version="1.0" encoding="utf-8"?>
<styleSheet xmlns="http://schemas.openxmlformats.org/spreadsheetml/2006/main">
  <numFmts count="4">
    <numFmt numFmtId="164" formatCode="General"/>
    <numFmt numFmtId="165" formatCode="[$$-409]#,##0.00;[RED]\-[$$-409]#,##0.00"/>
    <numFmt numFmtId="166" formatCode="0.0"/>
    <numFmt numFmtId="167" formatCode="0.00"/>
  </numFmts>
  <fonts count="7">
    <font>
      <sz val="10"/>
      <name val="Arial"/>
      <family val="2"/>
      <charset val="1"/>
    </font>
    <font>
      <sz val="10"/>
      <name val="Arial"/>
      <family val="0"/>
    </font>
    <font>
      <sz val="10"/>
      <name val="Arial"/>
      <family val="0"/>
    </font>
    <font>
      <sz val="10"/>
      <name val="Arial"/>
      <family val="0"/>
    </font>
    <font>
      <sz val="10"/>
      <color rgb="FF0000FF"/>
      <name val="Arial"/>
      <family val="2"/>
      <charset val="1"/>
    </font>
    <font>
      <b val="true"/>
      <sz val="10"/>
      <name val="Arial"/>
      <family val="2"/>
      <charset val="1"/>
    </font>
    <font>
      <b val="true"/>
      <sz val="10"/>
      <color rgb="FF0000FF"/>
      <name val="Arial"/>
      <family val="2"/>
      <charset val="1"/>
    </font>
  </fonts>
  <fills count="10">
    <fill>
      <patternFill patternType="none"/>
    </fill>
    <fill>
      <patternFill patternType="gray125"/>
    </fill>
    <fill>
      <patternFill patternType="solid">
        <fgColor rgb="FFFFCC99"/>
        <bgColor rgb="FFFFDBB6"/>
      </patternFill>
    </fill>
    <fill>
      <patternFill patternType="solid">
        <fgColor rgb="FFFFE994"/>
        <bgColor rgb="FFFFDBB6"/>
      </patternFill>
    </fill>
    <fill>
      <patternFill patternType="solid">
        <fgColor rgb="FFFFDBB6"/>
        <bgColor rgb="FFFFCC99"/>
      </patternFill>
    </fill>
    <fill>
      <patternFill patternType="solid">
        <fgColor rgb="FFDDE8CB"/>
        <bgColor rgb="FFE6E6E6"/>
      </patternFill>
    </fill>
    <fill>
      <patternFill patternType="solid">
        <fgColor rgb="FFC0C0C0"/>
        <bgColor rgb="FFB3CAC7"/>
      </patternFill>
    </fill>
    <fill>
      <patternFill patternType="solid">
        <fgColor rgb="FF99CCFF"/>
        <bgColor rgb="FFB3CAC7"/>
      </patternFill>
    </fill>
    <fill>
      <patternFill patternType="solid">
        <fgColor rgb="FFB3CAC7"/>
        <bgColor rgb="FFC0C0C0"/>
      </patternFill>
    </fill>
    <fill>
      <patternFill patternType="solid">
        <fgColor rgb="FFE6E6E6"/>
        <bgColor rgb="FFDDE8CB"/>
      </patternFill>
    </fill>
  </fills>
  <borders count="7">
    <border diagonalUp="false" diagonalDown="false">
      <left/>
      <right/>
      <top/>
      <bottom/>
      <diagonal/>
    </border>
    <border diagonalUp="false" diagonalDown="false">
      <left style="thin"/>
      <right style="thin"/>
      <top style="thin"/>
      <bottom/>
      <diagonal/>
    </border>
    <border diagonalUp="false" diagonalDown="false">
      <left style="thin"/>
      <right/>
      <top/>
      <bottom style="thin"/>
      <diagonal/>
    </border>
    <border diagonalUp="false" diagonalDown="false">
      <left/>
      <right/>
      <top/>
      <bottom style="thin"/>
      <diagonal/>
    </border>
    <border diagonalUp="false" diagonalDown="false">
      <left/>
      <right style="thin"/>
      <top/>
      <bottom style="thin"/>
      <diagonal/>
    </border>
    <border diagonalUp="false" diagonalDown="false">
      <left style="thin"/>
      <right/>
      <top/>
      <bottom/>
      <diagonal/>
    </border>
    <border diagonalUp="false" diagonalDown="false">
      <left/>
      <right style="thin"/>
      <top/>
      <bottom/>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55">
    <xf numFmtId="164" fontId="0" fillId="0" borderId="0" xfId="0" applyFont="false" applyBorder="fals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true">
      <alignment horizontal="general" vertical="bottom" textRotation="0" wrapText="false" indent="0" shrinkToFit="false"/>
      <protection locked="true" hidden="false"/>
    </xf>
    <xf numFmtId="164" fontId="0" fillId="2" borderId="0" xfId="0" applyFont="true" applyBorder="false" applyAlignment="true" applyProtection="true">
      <alignment horizontal="left" vertical="center" textRotation="0" wrapText="false" indent="0" shrinkToFit="false"/>
      <protection locked="true" hidden="false"/>
    </xf>
    <xf numFmtId="164" fontId="0" fillId="2" borderId="0" xfId="0" applyFont="false" applyBorder="false" applyAlignment="true" applyProtection="true">
      <alignment horizontal="left" vertical="bottom" textRotation="0" wrapText="false" indent="0" shrinkToFit="false"/>
      <protection locked="true" hidden="false"/>
    </xf>
    <xf numFmtId="164" fontId="0" fillId="2" borderId="0" xfId="0" applyFont="false" applyBorder="false" applyAlignment="true" applyProtection="true">
      <alignment horizontal="center" vertical="center" textRotation="0" wrapText="false" indent="0" shrinkToFit="false"/>
      <protection locked="true" hidden="false"/>
    </xf>
    <xf numFmtId="164" fontId="0" fillId="2" borderId="0" xfId="0" applyFont="false" applyBorder="false" applyAlignment="true" applyProtection="true">
      <alignment horizontal="general" vertical="bottom" textRotation="0" wrapText="false" indent="0" shrinkToFit="false"/>
      <protection locked="true" hidden="false"/>
    </xf>
    <xf numFmtId="164" fontId="0" fillId="0" borderId="0" xfId="0" applyFont="false" applyBorder="false" applyAlignment="true" applyProtection="true">
      <alignment horizontal="center" vertical="center" textRotation="0" wrapText="false" indent="0" shrinkToFit="false"/>
      <protection locked="true" hidden="false"/>
    </xf>
    <xf numFmtId="164" fontId="0" fillId="3" borderId="0" xfId="0" applyFont="false" applyBorder="false" applyAlignment="true" applyProtection="true">
      <alignment horizontal="center" vertical="center" textRotation="0" wrapText="false" indent="0" shrinkToFit="false"/>
      <protection locked="true" hidden="false"/>
    </xf>
    <xf numFmtId="164" fontId="0" fillId="4" borderId="0" xfId="0" applyFont="true" applyBorder="tru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center" vertical="center" textRotation="0" wrapText="true" indent="0" shrinkToFit="false"/>
      <protection locked="true" hidden="false"/>
    </xf>
    <xf numFmtId="164" fontId="0" fillId="5" borderId="0" xfId="0" applyFont="true" applyBorder="tru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general" vertical="bottom" textRotation="0" wrapText="false" indent="0" shrinkToFit="false"/>
      <protection locked="true" hidden="false"/>
    </xf>
    <xf numFmtId="164" fontId="0" fillId="6" borderId="1" xfId="0" applyFont="true" applyBorder="true" applyAlignment="true" applyProtection="true">
      <alignment horizontal="center" vertical="center" textRotation="0" wrapText="false" indent="0" shrinkToFit="false"/>
      <protection locked="true" hidden="false"/>
    </xf>
    <xf numFmtId="164" fontId="0" fillId="6" borderId="2" xfId="0" applyFont="true" applyBorder="true" applyAlignment="true" applyProtection="true">
      <alignment horizontal="center" vertical="bottom" textRotation="0" wrapText="false" indent="0" shrinkToFit="false"/>
      <protection locked="true" hidden="false"/>
    </xf>
    <xf numFmtId="164" fontId="0" fillId="6" borderId="3" xfId="0" applyFont="true" applyBorder="true" applyAlignment="true" applyProtection="true">
      <alignment horizontal="center" vertical="bottom" textRotation="0" wrapText="false" indent="0" shrinkToFit="false"/>
      <protection locked="true" hidden="false"/>
    </xf>
    <xf numFmtId="164" fontId="0" fillId="6" borderId="4" xfId="0" applyFont="true" applyBorder="true" applyAlignment="true" applyProtection="true">
      <alignment horizontal="center" vertical="bottom" textRotation="0" wrapText="false" indent="0" shrinkToFit="false"/>
      <protection locked="true" hidden="false"/>
    </xf>
    <xf numFmtId="164" fontId="0" fillId="0" borderId="5" xfId="0" applyFont="false" applyBorder="true" applyAlignment="true" applyProtection="true">
      <alignment horizontal="center" vertical="bottom" textRotation="0" wrapText="false" indent="0" shrinkToFit="false"/>
      <protection locked="true" hidden="false"/>
    </xf>
    <xf numFmtId="164" fontId="0" fillId="0" borderId="0" xfId="0" applyFont="false" applyBorder="false" applyAlignment="true" applyProtection="true">
      <alignment horizontal="center" vertical="bottom" textRotation="0" wrapText="false" indent="0" shrinkToFit="false"/>
      <protection locked="true" hidden="false"/>
    </xf>
    <xf numFmtId="165" fontId="0" fillId="0" borderId="5" xfId="0" applyFont="false" applyBorder="true" applyAlignment="true" applyProtection="true">
      <alignment horizontal="center" vertical="bottom" textRotation="0" wrapText="false" indent="0" shrinkToFit="false"/>
      <protection locked="true" hidden="false"/>
    </xf>
    <xf numFmtId="164" fontId="0" fillId="0" borderId="6" xfId="0" applyFont="true" applyBorder="true" applyAlignment="true" applyProtection="true">
      <alignment horizontal="center" vertical="bottom" textRotation="0" wrapText="false" indent="0" shrinkToFit="false"/>
      <protection locked="true" hidden="false"/>
    </xf>
    <xf numFmtId="164" fontId="0" fillId="0" borderId="2" xfId="0" applyFont="false" applyBorder="true" applyAlignment="true" applyProtection="true">
      <alignment horizontal="center" vertical="bottom" textRotation="0" wrapText="false" indent="0" shrinkToFit="false"/>
      <protection locked="true" hidden="false"/>
    </xf>
    <xf numFmtId="164" fontId="0" fillId="0" borderId="3" xfId="0" applyFont="false" applyBorder="true" applyAlignment="true" applyProtection="true">
      <alignment horizontal="center" vertical="bottom" textRotation="0" wrapText="false" indent="0" shrinkToFit="false"/>
      <protection locked="true" hidden="false"/>
    </xf>
    <xf numFmtId="165" fontId="0" fillId="0" borderId="2" xfId="0" applyFont="false" applyBorder="true" applyAlignment="true" applyProtection="true">
      <alignment horizontal="center" vertical="bottom" textRotation="0" wrapText="false" indent="0" shrinkToFit="false"/>
      <protection locked="true" hidden="false"/>
    </xf>
    <xf numFmtId="164" fontId="0" fillId="0" borderId="4" xfId="0" applyFont="true" applyBorder="true" applyAlignment="true" applyProtection="true">
      <alignment horizontal="center" vertical="bottom" textRotation="0" wrapText="false" indent="0" shrinkToFit="false"/>
      <protection locked="true" hidden="false"/>
    </xf>
    <xf numFmtId="165" fontId="0" fillId="0" borderId="3" xfId="0" applyFont="false" applyBorder="true" applyAlignment="true" applyProtection="true">
      <alignment horizontal="center" vertical="bottom" textRotation="0" wrapText="false" indent="0" shrinkToFit="false"/>
      <protection locked="true" hidden="false"/>
    </xf>
    <xf numFmtId="164" fontId="0" fillId="2" borderId="0" xfId="0" applyFont="true" applyBorder="false" applyAlignment="true" applyProtection="true">
      <alignment horizontal="general" vertical="bottom" textRotation="0" wrapText="false" indent="0" shrinkToFit="false"/>
      <protection locked="true" hidden="false"/>
    </xf>
    <xf numFmtId="164" fontId="4" fillId="0" borderId="0" xfId="0" applyFont="true" applyBorder="false" applyAlignment="true" applyProtection="true">
      <alignment horizontal="general" vertical="bottom" textRotation="0" wrapText="false" indent="0" shrinkToFit="false"/>
      <protection locked="true" hidden="false"/>
    </xf>
    <xf numFmtId="164" fontId="0" fillId="0" borderId="0" xfId="0" applyFont="true" applyBorder="false" applyAlignment="true" applyProtection="true">
      <alignment horizontal="general" vertical="bottom" textRotation="0" wrapText="true" indent="0" shrinkToFit="false"/>
      <protection locked="true" hidden="false"/>
    </xf>
    <xf numFmtId="164" fontId="0" fillId="7" borderId="0" xfId="0" applyFont="true" applyBorder="false" applyAlignment="true" applyProtection="true">
      <alignment horizontal="center" vertical="bottom" textRotation="0" wrapText="true" indent="0" shrinkToFit="false"/>
      <protection locked="true" hidden="false"/>
    </xf>
    <xf numFmtId="164" fontId="0" fillId="7" borderId="0" xfId="0" applyFont="true" applyBorder="false" applyAlignment="true" applyProtection="true">
      <alignment horizontal="center" vertical="bottom" textRotation="0" wrapText="false" indent="0" shrinkToFit="false"/>
      <protection locked="true" hidden="false"/>
    </xf>
    <xf numFmtId="164" fontId="0" fillId="7" borderId="0" xfId="0" applyFont="true" applyBorder="false" applyAlignment="true" applyProtection="true">
      <alignment horizontal="general" vertical="bottom" textRotation="0" wrapText="true" indent="0" shrinkToFit="false"/>
      <protection locked="true" hidden="false"/>
    </xf>
    <xf numFmtId="164" fontId="0" fillId="7" borderId="0" xfId="0" applyFont="true" applyBorder="false" applyAlignment="true" applyProtection="true">
      <alignment horizontal="general" vertical="bottom" textRotation="0" wrapText="false" indent="0" shrinkToFit="false"/>
      <protection locked="true" hidden="false"/>
    </xf>
    <xf numFmtId="166" fontId="0" fillId="0" borderId="0" xfId="0" applyFont="false" applyBorder="false" applyAlignment="true" applyProtection="true">
      <alignment horizontal="center" vertical="bottom" textRotation="0" wrapText="false" indent="0" shrinkToFit="false"/>
      <protection locked="true" hidden="false"/>
    </xf>
    <xf numFmtId="166" fontId="0" fillId="7" borderId="0" xfId="0" applyFont="false" applyBorder="false" applyAlignment="true" applyProtection="true">
      <alignment horizontal="center" vertical="bottom" textRotation="0" wrapText="false" indent="0" shrinkToFit="false"/>
      <protection locked="true" hidden="false"/>
    </xf>
    <xf numFmtId="165" fontId="4" fillId="0" borderId="0" xfId="0" applyFont="true" applyBorder="false" applyAlignment="true" applyProtection="true">
      <alignment horizontal="general" vertical="bottom" textRotation="0" wrapText="false" indent="0" shrinkToFit="false"/>
      <protection locked="true" hidden="false"/>
    </xf>
    <xf numFmtId="165" fontId="0" fillId="6" borderId="0" xfId="0" applyFont="true" applyBorder="false" applyAlignment="true" applyProtection="true">
      <alignment horizontal="general" vertical="bottom" textRotation="0" wrapText="false" indent="0" shrinkToFit="false"/>
      <protection locked="true" hidden="false"/>
    </xf>
    <xf numFmtId="164" fontId="0" fillId="6" borderId="0" xfId="0" applyFont="false" applyBorder="false" applyAlignment="true" applyProtection="true">
      <alignment horizontal="general" vertical="bottom" textRotation="0" wrapText="false" indent="0" shrinkToFit="false"/>
      <protection locked="true" hidden="false"/>
    </xf>
    <xf numFmtId="164" fontId="4" fillId="6" borderId="0" xfId="0" applyFont="true" applyBorder="false" applyAlignment="true" applyProtection="true">
      <alignment horizontal="general" vertical="bottom" textRotation="0" wrapText="false" indent="0" shrinkToFit="false"/>
      <protection locked="true" hidden="false"/>
    </xf>
    <xf numFmtId="165" fontId="0" fillId="0" borderId="0" xfId="0" applyFont="false" applyBorder="false" applyAlignment="true" applyProtection="true">
      <alignment horizontal="general" vertical="bottom" textRotation="0" wrapText="false" indent="0" shrinkToFit="false"/>
      <protection locked="true" hidden="false"/>
    </xf>
    <xf numFmtId="165" fontId="5" fillId="0" borderId="0" xfId="0" applyFont="true" applyBorder="false" applyAlignment="true" applyProtection="true">
      <alignment horizontal="general" vertical="bottom" textRotation="0" wrapText="false" indent="0" shrinkToFit="false"/>
      <protection locked="true" hidden="false"/>
    </xf>
    <xf numFmtId="164" fontId="5" fillId="0" borderId="0" xfId="0" applyFont="true" applyBorder="false" applyAlignment="true" applyProtection="true">
      <alignment horizontal="general" vertical="bottom" textRotation="0" wrapText="false" indent="0" shrinkToFit="false"/>
      <protection locked="true" hidden="false"/>
    </xf>
    <xf numFmtId="164" fontId="6" fillId="0" borderId="0" xfId="0" applyFont="true" applyBorder="false" applyAlignment="true" applyProtection="true">
      <alignment horizontal="general" vertical="bottom" textRotation="0" wrapText="false" indent="0" shrinkToFit="false"/>
      <protection locked="true" hidden="false"/>
    </xf>
    <xf numFmtId="164" fontId="0" fillId="8" borderId="0" xfId="0" applyFont="true" applyBorder="false" applyAlignment="true" applyProtection="true">
      <alignment horizontal="general" vertical="bottom" textRotation="0" wrapText="false" indent="0" shrinkToFit="false"/>
      <protection locked="true" hidden="false"/>
    </xf>
    <xf numFmtId="164" fontId="0" fillId="8" borderId="0" xfId="0" applyFont="true" applyBorder="false" applyAlignment="true" applyProtection="true">
      <alignment horizontal="general" vertical="bottom" textRotation="0" wrapText="true" indent="0" shrinkToFit="false"/>
      <protection locked="true" hidden="false"/>
    </xf>
    <xf numFmtId="165" fontId="0" fillId="8" borderId="0" xfId="0" applyFont="false" applyBorder="false" applyAlignment="true" applyProtection="true">
      <alignment horizontal="general" vertical="bottom" textRotation="0" wrapText="false" indent="0" shrinkToFit="false"/>
      <protection locked="true" hidden="false"/>
    </xf>
    <xf numFmtId="164" fontId="0" fillId="9" borderId="0" xfId="0" applyFont="true" applyBorder="false" applyAlignment="true" applyProtection="true">
      <alignment horizontal="general" vertical="bottom" textRotation="0" wrapText="false" indent="0" shrinkToFit="false"/>
      <protection locked="true" hidden="false"/>
    </xf>
    <xf numFmtId="164" fontId="0" fillId="0" borderId="0" xfId="0" applyFont="false" applyBorder="false" applyAlignment="true" applyProtection="true">
      <alignment horizontal="left" vertical="bottom" textRotation="0" wrapText="false" indent="0" shrinkToFit="false"/>
      <protection locked="true" hidden="false"/>
    </xf>
    <xf numFmtId="164" fontId="0" fillId="9" borderId="0" xfId="0" applyFont="false" applyBorder="false" applyAlignment="true" applyProtection="true">
      <alignment horizontal="general" vertical="bottom" textRotation="0" wrapText="false" indent="0" shrinkToFit="false"/>
      <protection locked="true" hidden="false"/>
    </xf>
    <xf numFmtId="167" fontId="0" fillId="0" borderId="0" xfId="0" applyFont="false" applyBorder="false" applyAlignment="true" applyProtection="true">
      <alignment horizontal="general" vertical="bottom" textRotation="0" wrapText="false" indent="0" shrinkToFit="false"/>
      <protection locked="true" hidden="false"/>
    </xf>
    <xf numFmtId="167" fontId="0" fillId="0" borderId="0" xfId="0" applyFont="true" applyBorder="false" applyAlignment="true" applyProtection="true">
      <alignment horizontal="general" vertical="bottom" textRotation="0" wrapText="false" indent="0" shrinkToFit="false"/>
      <protection locked="true" hidden="false"/>
    </xf>
    <xf numFmtId="167" fontId="0" fillId="9" borderId="0" xfId="0" applyFont="false" applyBorder="false" applyAlignment="true" applyProtection="true">
      <alignment horizontal="general" vertical="bottom" textRotation="0" wrapText="false" indent="0" shrinkToFit="false"/>
      <protection locked="true" hidden="false"/>
    </xf>
    <xf numFmtId="164" fontId="4" fillId="0" borderId="0" xfId="0" applyFont="true" applyBorder="false" applyAlignment="true" applyProtection="true">
      <alignment horizontal="center" vertical="bottom" textRotation="0" wrapText="false" indent="0" shrinkToFit="false"/>
      <protection locked="true" hidden="false"/>
    </xf>
    <xf numFmtId="165" fontId="0" fillId="0" borderId="0" xfId="0" applyFont="true" applyBorder="false" applyAlignment="true" applyProtection="true">
      <alignment horizontal="general" vertical="bottom" textRotation="0" wrapText="false" indent="0" shrinkToFit="false"/>
      <protection locked="true" hidden="false"/>
    </xf>
    <xf numFmtId="167" fontId="5" fillId="0" borderId="0" xfId="0" applyFont="true" applyBorder="false" applyAlignment="true" applyProtection="true">
      <alignment horizontal="general" vertical="bottom" textRotation="0" wrapText="false" indent="0" shrinkToFit="false"/>
      <protection locked="true" hidden="false"/>
    </xf>
  </cellXfs>
  <cellStyles count="6">
    <cellStyle name="Normal" xfId="0" builtinId="0"/>
    <cellStyle name="Comma" xfId="15" builtinId="3"/>
    <cellStyle name="Comma [0]" xfId="16" builtinId="6"/>
    <cellStyle name="Currency" xfId="17" builtinId="4"/>
    <cellStyle name="Currency [0]" xfId="18" builtinId="7"/>
    <cellStyle name="Percent" xfId="19" builtinId="5"/>
  </cellStyles>
  <colors>
    <indexedColors>
      <rgbColor rgb="FF000000"/>
      <rgbColor rgb="FFE6E6E6"/>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DBB6"/>
      <rgbColor rgb="FFCCFFFF"/>
      <rgbColor rgb="FF660066"/>
      <rgbColor rgb="FFFF8080"/>
      <rgbColor rgb="FF0066CC"/>
      <rgbColor rgb="FFB3CAC7"/>
      <rgbColor rgb="FF000080"/>
      <rgbColor rgb="FFFF00FF"/>
      <rgbColor rgb="FFFFFF00"/>
      <rgbColor rgb="FF00FFFF"/>
      <rgbColor rgb="FF800080"/>
      <rgbColor rgb="FF800000"/>
      <rgbColor rgb="FF008080"/>
      <rgbColor rgb="FF0000FF"/>
      <rgbColor rgb="FF00CCFF"/>
      <rgbColor rgb="FFCCFFFF"/>
      <rgbColor rgb="FFDDE8CB"/>
      <rgbColor rgb="FFFFE994"/>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worksheet" Target="worksheets/sheet1.xml"/><Relationship Id="rId4" Type="http://schemas.openxmlformats.org/officeDocument/2006/relationships/worksheet" Target="worksheets/sheet2.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png"/>
</Relationships>
</file>

<file path=xl/drawings/_rels/drawing2.xml.rels><?xml version="1.0" encoding="UTF-8"?>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75960</xdr:colOff>
      <xdr:row>27</xdr:row>
      <xdr:rowOff>43920</xdr:rowOff>
    </xdr:from>
    <xdr:to>
      <xdr:col>6</xdr:col>
      <xdr:colOff>468360</xdr:colOff>
      <xdr:row>45</xdr:row>
      <xdr:rowOff>96480</xdr:rowOff>
    </xdr:to>
    <xdr:pic>
      <xdr:nvPicPr>
        <xdr:cNvPr id="0" name="Image 10" descr=""/>
        <xdr:cNvPicPr/>
      </xdr:nvPicPr>
      <xdr:blipFill>
        <a:blip r:embed="rId1"/>
        <a:stretch/>
      </xdr:blipFill>
      <xdr:spPr>
        <a:xfrm>
          <a:off x="75960" y="4433040"/>
          <a:ext cx="6632640" cy="2978640"/>
        </a:xfrm>
        <a:prstGeom prst="rect">
          <a:avLst/>
        </a:prstGeom>
        <a:ln w="0">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65</xdr:row>
      <xdr:rowOff>53640</xdr:rowOff>
    </xdr:from>
    <xdr:to>
      <xdr:col>0</xdr:col>
      <xdr:colOff>360</xdr:colOff>
      <xdr:row>65</xdr:row>
      <xdr:rowOff>54000</xdr:rowOff>
    </xdr:to>
    <xdr:pic>
      <xdr:nvPicPr>
        <xdr:cNvPr id="1" name="Image 1" descr=""/>
        <xdr:cNvPicPr/>
      </xdr:nvPicPr>
      <xdr:blipFill>
        <a:blip r:embed="rId1"/>
        <a:stretch/>
      </xdr:blipFill>
      <xdr:spPr>
        <a:xfrm>
          <a:off x="0" y="10620000"/>
          <a:ext cx="360" cy="360"/>
        </a:xfrm>
        <a:prstGeom prst="rect">
          <a:avLst/>
        </a:prstGeom>
        <a:ln w="0">
          <a:noFill/>
        </a:ln>
      </xdr:spPr>
    </xdr:pic>
    <xdr:clientData/>
  </xdr:twoCellAnchor>
  <xdr:twoCellAnchor editAs="oneCell">
    <xdr:from>
      <xdr:col>0</xdr:col>
      <xdr:colOff>0</xdr:colOff>
      <xdr:row>66</xdr:row>
      <xdr:rowOff>53280</xdr:rowOff>
    </xdr:from>
    <xdr:to>
      <xdr:col>0</xdr:col>
      <xdr:colOff>360</xdr:colOff>
      <xdr:row>66</xdr:row>
      <xdr:rowOff>53640</xdr:rowOff>
    </xdr:to>
    <xdr:pic>
      <xdr:nvPicPr>
        <xdr:cNvPr id="2" name="Image 8" descr=""/>
        <xdr:cNvPicPr/>
      </xdr:nvPicPr>
      <xdr:blipFill>
        <a:blip r:embed="rId2"/>
        <a:stretch/>
      </xdr:blipFill>
      <xdr:spPr>
        <a:xfrm>
          <a:off x="0" y="10782360"/>
          <a:ext cx="360" cy="360"/>
        </a:xfrm>
        <a:prstGeom prst="rect">
          <a:avLst/>
        </a:prstGeom>
        <a:ln w="0">
          <a:noFill/>
        </a:ln>
      </xdr:spPr>
    </xdr:pic>
    <xdr:clientData/>
  </xdr:twoCellAnchor>
  <xdr:twoCellAnchor editAs="oneCell">
    <xdr:from>
      <xdr:col>0</xdr:col>
      <xdr:colOff>0</xdr:colOff>
      <xdr:row>97</xdr:row>
      <xdr:rowOff>53280</xdr:rowOff>
    </xdr:from>
    <xdr:to>
      <xdr:col>8</xdr:col>
      <xdr:colOff>1133640</xdr:colOff>
      <xdr:row>160</xdr:row>
      <xdr:rowOff>105840</xdr:rowOff>
    </xdr:to>
    <xdr:pic>
      <xdr:nvPicPr>
        <xdr:cNvPr id="3" name="Image 9" descr=""/>
        <xdr:cNvPicPr/>
      </xdr:nvPicPr>
      <xdr:blipFill>
        <a:blip r:embed="rId3"/>
        <a:stretch/>
      </xdr:blipFill>
      <xdr:spPr>
        <a:xfrm>
          <a:off x="0" y="15821640"/>
          <a:ext cx="10242720" cy="10293840"/>
        </a:xfrm>
        <a:prstGeom prst="rect">
          <a:avLst/>
        </a:prstGeom>
        <a:ln w="0">
          <a:noFill/>
        </a:ln>
      </xdr:spPr>
    </xdr:pic>
    <xdr:clientData/>
  </xdr:twoCellAnchor>
  <xdr:twoCellAnchor editAs="oneCell">
    <xdr:from>
      <xdr:col>0</xdr:col>
      <xdr:colOff>36720</xdr:colOff>
      <xdr:row>67</xdr:row>
      <xdr:rowOff>98640</xdr:rowOff>
    </xdr:from>
    <xdr:to>
      <xdr:col>6</xdr:col>
      <xdr:colOff>318960</xdr:colOff>
      <xdr:row>93</xdr:row>
      <xdr:rowOff>18720</xdr:rowOff>
    </xdr:to>
    <xdr:pic>
      <xdr:nvPicPr>
        <xdr:cNvPr id="4" name="Image 11" descr=""/>
        <xdr:cNvPicPr/>
      </xdr:nvPicPr>
      <xdr:blipFill>
        <a:blip r:embed="rId4"/>
        <a:stretch/>
      </xdr:blipFill>
      <xdr:spPr>
        <a:xfrm>
          <a:off x="36720" y="10990080"/>
          <a:ext cx="6479280" cy="4146840"/>
        </a:xfrm>
        <a:prstGeom prst="rect">
          <a:avLst/>
        </a:prstGeom>
        <a:ln w="0">
          <a:noFill/>
        </a:ln>
      </xdr:spPr>
    </xdr:pic>
    <xdr:clientData/>
  </xdr:twoCellAnchor>
  <xdr:twoCellAnchor editAs="oneCell">
    <xdr:from>
      <xdr:col>6</xdr:col>
      <xdr:colOff>635760</xdr:colOff>
      <xdr:row>67</xdr:row>
      <xdr:rowOff>108360</xdr:rowOff>
    </xdr:from>
    <xdr:to>
      <xdr:col>8</xdr:col>
      <xdr:colOff>4947120</xdr:colOff>
      <xdr:row>92</xdr:row>
      <xdr:rowOff>86400</xdr:rowOff>
    </xdr:to>
    <xdr:pic>
      <xdr:nvPicPr>
        <xdr:cNvPr id="5" name="Image 12" descr=""/>
        <xdr:cNvPicPr/>
      </xdr:nvPicPr>
      <xdr:blipFill>
        <a:blip r:embed="rId5"/>
        <a:stretch/>
      </xdr:blipFill>
      <xdr:spPr>
        <a:xfrm>
          <a:off x="6832800" y="10999800"/>
          <a:ext cx="7223400" cy="4042080"/>
        </a:xfrm>
        <a:prstGeom prst="rect">
          <a:avLst/>
        </a:prstGeom>
        <a:ln w="0">
          <a:noFill/>
        </a:ln>
      </xdr:spPr>
    </xdr:pic>
    <xdr:clientData/>
  </xdr:twoCellAnchor>
  <xdr:twoCellAnchor editAs="oneCell">
    <xdr:from>
      <xdr:col>0</xdr:col>
      <xdr:colOff>6480</xdr:colOff>
      <xdr:row>170</xdr:row>
      <xdr:rowOff>7920</xdr:rowOff>
    </xdr:from>
    <xdr:to>
      <xdr:col>8</xdr:col>
      <xdr:colOff>1143360</xdr:colOff>
      <xdr:row>220</xdr:row>
      <xdr:rowOff>109440</xdr:rowOff>
    </xdr:to>
    <xdr:pic>
      <xdr:nvPicPr>
        <xdr:cNvPr id="6" name="Image 13" descr=""/>
        <xdr:cNvPicPr/>
      </xdr:nvPicPr>
      <xdr:blipFill>
        <a:blip r:embed="rId6"/>
        <a:stretch/>
      </xdr:blipFill>
      <xdr:spPr>
        <a:xfrm>
          <a:off x="6480" y="27642960"/>
          <a:ext cx="10245960" cy="8229600"/>
        </a:xfrm>
        <a:prstGeom prst="rect">
          <a:avLst/>
        </a:prstGeom>
        <a:ln w="0">
          <a:noFill/>
        </a:ln>
      </xdr:spPr>
    </xdr:pic>
    <xdr:clientData/>
  </xdr:twoCellAnchor>
  <xdr:twoCellAnchor editAs="oneCell">
    <xdr:from>
      <xdr:col>0</xdr:col>
      <xdr:colOff>0</xdr:colOff>
      <xdr:row>221</xdr:row>
      <xdr:rowOff>93240</xdr:rowOff>
    </xdr:from>
    <xdr:to>
      <xdr:col>8</xdr:col>
      <xdr:colOff>1136880</xdr:colOff>
      <xdr:row>272</xdr:row>
      <xdr:rowOff>25920</xdr:rowOff>
    </xdr:to>
    <xdr:pic>
      <xdr:nvPicPr>
        <xdr:cNvPr id="7" name="Image 14" descr=""/>
        <xdr:cNvPicPr/>
      </xdr:nvPicPr>
      <xdr:blipFill>
        <a:blip r:embed="rId7"/>
        <a:stretch/>
      </xdr:blipFill>
      <xdr:spPr>
        <a:xfrm>
          <a:off x="0" y="36019080"/>
          <a:ext cx="10245960" cy="8223120"/>
        </a:xfrm>
        <a:prstGeom prst="rect">
          <a:avLst/>
        </a:prstGeom>
        <a:ln w="0">
          <a:noFill/>
        </a:ln>
      </xdr:spPr>
    </xdr:pic>
    <xdr:clientData/>
  </xdr:twoCellAnchor>
</xdr:wsDr>
</file>

<file path=xl/theme/theme1.xml><?xml version="1.0" encoding="utf-8"?>
<a:theme xmlns:a="http://schemas.openxmlformats.org/drawingml/2006/main" xmlns:r="http://schemas.openxmlformats.org/officeDocument/2006/relationships" name="Office Theme">
  <a:themeElements>
    <a:clrScheme name="LibreOffice">
      <a:dk1>
        <a:srgbClr val="000000"/>
      </a:dk1>
      <a:lt1>
        <a:srgbClr val="ffffff"/>
      </a:lt1>
      <a:dk2>
        <a:srgbClr val="000000"/>
      </a:dk2>
      <a:lt2>
        <a:srgbClr val="ffffff"/>
      </a:lt2>
      <a:accent1>
        <a:srgbClr val="18a303"/>
      </a:accent1>
      <a:accent2>
        <a:srgbClr val="0369a3"/>
      </a:accent2>
      <a:accent3>
        <a:srgbClr val="a33e03"/>
      </a:accent3>
      <a:accent4>
        <a:srgbClr val="8e03a3"/>
      </a:accent4>
      <a:accent5>
        <a:srgbClr val="c99c00"/>
      </a:accent5>
      <a:accent6>
        <a:srgbClr val="c9211e"/>
      </a:accent6>
      <a:hlink>
        <a:srgbClr val="0000ee"/>
      </a:hlink>
      <a:folHlink>
        <a:srgbClr val="551a8b"/>
      </a:folHlink>
    </a:clrScheme>
    <a:fontScheme name="Office">
      <a:majorFont>
        <a:latin typeface="Arial" pitchFamily="0" charset="1"/>
        <a:ea typeface="DejaVu Sans" pitchFamily="0" charset="1"/>
        <a:cs typeface="DejaVu Sans" pitchFamily="0" charset="1"/>
      </a:majorFont>
      <a:minorFont>
        <a:latin typeface="Arial" pitchFamily="0" charset="1"/>
        <a:ea typeface="DejaVu Sans" pitchFamily="0" charset="1"/>
        <a:cs typeface="DejaVu Sans" pitchFamily="0" charset="1"/>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theme>
</file>

<file path=xl/worksheets/_rels/sheet2.xml.rels><?xml version="1.0" encoding="UTF-8"?>
<Relationships xmlns="http://schemas.openxmlformats.org/package/2006/relationships"><Relationship Id="rId1" Type="http://schemas.openxmlformats.org/officeDocument/2006/relationships/hyperlink" Target="https://www.youtube.com/watch?v=ToGAbvohDm4" TargetMode="External"/><Relationship Id="rId2" Type="http://schemas.openxmlformats.org/officeDocument/2006/relationships/drawing" Target="../drawings/drawing1.xml"/>
</Relationships>
</file>

<file path=xl/worksheets/_rels/sheet3.xml.rels><?xml version="1.0" encoding="UTF-8"?>
<Relationships xmlns="http://schemas.openxmlformats.org/package/2006/relationships"><Relationship Id="rId1" Type="http://schemas.openxmlformats.org/officeDocument/2006/relationships/hyperlink" Target="https://www.ebay.com/itm/374821777476" TargetMode="External"/><Relationship Id="rId2" Type="http://schemas.openxmlformats.org/officeDocument/2006/relationships/hyperlink" Target="https://www.etsy.com/listing/901239040/brass-tea-light-burner-gift-pack?ga_order=most_relevant&amp;ga_search_type=all&amp;ga_view_type=gallery&amp;ga_search_query=incense+tealight&amp;ref=sr_gallery-1-5&amp;pro=1&amp;cns=1&amp;search_preloaded_img=1&amp;organic_search_click=1&amp;variation0" TargetMode="External"/><Relationship Id="rId3" Type="http://schemas.openxmlformats.org/officeDocument/2006/relationships/hyperlink" Target="https://www.etsy.com/listing/1518393624/tea-light-incense-burner-resin-and-loose?ga_order=most_relevant&amp;ga_search_type=all&amp;ga_view_type=gallery&amp;ga_search_query=incense+tealight&amp;ref=sr_gallery-1-1&amp;bes=1&amp;sts=1&amp;search_preloaded_img=1&amp;organic_search_click=1&amp;v" TargetMode="External"/><Relationship Id="rId4" Type="http://schemas.openxmlformats.org/officeDocument/2006/relationships/hyperlink" Target="https://www.ebay.com/itm/374591499411" TargetMode="External"/><Relationship Id="rId5" Type="http://schemas.openxmlformats.org/officeDocument/2006/relationships/hyperlink" Target="https://www.ebay.com/itm/382475653421" TargetMode="External"/><Relationship Id="rId6" Type="http://schemas.openxmlformats.org/officeDocument/2006/relationships/hyperlink" Target="https://www.etsy.com/listing/1518393624/tea-light-incense-burner-resin-and-loose?variation0=3709520837" TargetMode="External"/><Relationship Id="rId7" Type="http://schemas.openxmlformats.org/officeDocument/2006/relationships/hyperlink" Target="https://www.ebay.com/itm/283720681362" TargetMode="External"/><Relationship Id="rId8" Type="http://schemas.openxmlformats.org/officeDocument/2006/relationships/hyperlink" Target="https://www.ebay.com/itm/254333543634" TargetMode="External"/><Relationship Id="rId9" Type="http://schemas.openxmlformats.org/officeDocument/2006/relationships/hyperlink" Target="https://www.ebay.com/itm/354396806708" TargetMode="External"/><Relationship Id="rId10" Type="http://schemas.openxmlformats.org/officeDocument/2006/relationships/hyperlink" Target="https://www.etsy.com/listing/901239040/brass-tea-light-burner-gift-pack" TargetMode="External"/><Relationship Id="rId11" Type="http://schemas.openxmlformats.org/officeDocument/2006/relationships/hyperlink" Target="https://www.etsy.com/listing/957187415/traditional-resin-refill-pack-resin-gift" TargetMode="External"/><Relationship Id="rId12" Type="http://schemas.openxmlformats.org/officeDocument/2006/relationships/hyperlink" Target="https://www.etsy.com/listing/985055683" TargetMode="External"/><Relationship Id="rId13" Type="http://schemas.openxmlformats.org/officeDocument/2006/relationships/hyperlink" Target="https://www.ebay.com/itm/304607273974" TargetMode="External"/><Relationship Id="rId14" Type="http://schemas.openxmlformats.org/officeDocument/2006/relationships/hyperlink" Target="https://www.ebay.com/itm/404580347317" TargetMode="External"/><Relationship Id="rId15" Type="http://schemas.openxmlformats.org/officeDocument/2006/relationships/hyperlink" Target="https://www.ebay.com/itm/234370801511" TargetMode="External"/><Relationship Id="rId16" Type="http://schemas.openxmlformats.org/officeDocument/2006/relationships/hyperlink" Target="https://www.ebay.com/itm/121436238061" TargetMode="External"/><Relationship Id="rId17" Type="http://schemas.openxmlformats.org/officeDocument/2006/relationships/hyperlink" Target="https://www.ebay.com/itm/374821777476" TargetMode="External"/><Relationship Id="rId18" Type="http://schemas.openxmlformats.org/officeDocument/2006/relationships/hyperlink" Target="https://www.etsy.com/shop/ApothecarysGarden?section_id=14432099" TargetMode="External"/><Relationship Id="rId19" Type="http://schemas.openxmlformats.org/officeDocument/2006/relationships/hyperlink" Target="https://mermadearts.com/b/raw-incense-materials" TargetMode="External"/><Relationship Id="rId20" Type="http://schemas.openxmlformats.org/officeDocument/2006/relationships/hyperlink" Target="https://mermadearts.com/i/to-break-up-large-pieces-of-resin-for-burning-or-heating" TargetMode="External"/><Relationship Id="rId21" Type="http://schemas.openxmlformats.org/officeDocument/2006/relationships/drawing" Target="../drawings/drawing2.xml"/>
</Relationships>
</file>

<file path=xl/worksheets/_rels/sheet5.xml.rels><?xml version="1.0" encoding="UTF-8"?>
<Relationships xmlns="http://schemas.openxmlformats.org/package/2006/relationships"><Relationship Id="rId1" Type="http://schemas.openxmlformats.org/officeDocument/2006/relationships/hyperlink" Target="https://www.amazon.com/PRODUCT80-BitsBins-Holds-Cards-Playing/dp/B0BZR3X8MT" TargetMode="External"/><Relationship Id="rId2" Type="http://schemas.openxmlformats.org/officeDocument/2006/relationships/hyperlink" Target="https://www.amazon.com/DKAOVH-Plastic-Card-Case-Capacity/dp/B0CYX8G36M" TargetMode="External"/><Relationship Id="rId3" Type="http://schemas.openxmlformats.org/officeDocument/2006/relationships/hyperlink" Target="https://www.amazon.com/Qunclay-Playing-Organizer-Compatible-Baseball/dp/B0BWJKGJRN" TargetMode="External"/><Relationship Id="rId4" Type="http://schemas.openxmlformats.org/officeDocument/2006/relationships/hyperlink" Target="https://www.amazon.com/Boltquan-Double-Decker-Leather-Poker/dp/B0CH8MC3Y9" TargetMode="External"/><Relationship Id="rId5" Type="http://schemas.openxmlformats.org/officeDocument/2006/relationships/hyperlink" Target="https://www.ebay.com/itm/275797742790" TargetMode="External"/><Relationship Id="rId6" Type="http://schemas.openxmlformats.org/officeDocument/2006/relationships/hyperlink" Target="https://www.ebay.com/itm/156418643465" TargetMode="External"/><Relationship Id="rId7" Type="http://schemas.openxmlformats.org/officeDocument/2006/relationships/hyperlink" Target="https://www.ebay.com/itm/176205981786" TargetMode="External"/><Relationship Id="rId8" Type="http://schemas.openxmlformats.org/officeDocument/2006/relationships/hyperlink" Target="https://www.ebay.com/itm/354729977462" TargetMode="External"/><Relationship Id="rId9" Type="http://schemas.openxmlformats.org/officeDocument/2006/relationships/hyperlink" Target="https://www.ebay.com/itm/164396627934" TargetMode="External"/><Relationship Id="rId10" Type="http://schemas.openxmlformats.org/officeDocument/2006/relationships/hyperlink" Target="https://www.amazon.com/dp/B0BMWFX3XK" TargetMode="External"/><Relationship Id="rId11" Type="http://schemas.openxmlformats.org/officeDocument/2006/relationships/hyperlink" Target="https://www.amazon.com/Yookeer-Collectible-Compatible-Commander-Horizontal/dp/B0B7WBQ4R1" TargetMode="External"/><Relationship Id="rId12" Type="http://schemas.openxmlformats.org/officeDocument/2006/relationships/hyperlink" Target="https://www.amazon.com/IOKUKI-Playing-Plastic-Storage-Business/dp/B0DFCP7M4S" TargetMode="External"/><Relationship Id="rId13" Type="http://schemas.openxmlformats.org/officeDocument/2006/relationships/hyperlink" Target="https://www.amazon.com/Pieces-Single-Leather-Playing-Protector/dp/B09PHB8HHS" TargetMode="External"/><Relationship Id="rId14" Type="http://schemas.openxmlformats.org/officeDocument/2006/relationships/hyperlink" Target="https://www.amazon.com/Brybelly-Single-Deck-Leather-Card/dp/B008OIH922" TargetMode="External"/><Relationship Id="rId15" Type="http://schemas.openxmlformats.org/officeDocument/2006/relationships/hyperlink" Target="https://www.amazon.com/Playing-Plastic-Organizer-Storage-Internal/dp/B0C33TM7Y9" TargetMode="External"/><Relationship Id="rId16" Type="http://schemas.openxmlformats.org/officeDocument/2006/relationships/hyperlink" Target="https://www.amazon.com/Playing-Cwdew-Plastic-Organizer-Standard/dp/B09DCVH1B7" TargetMode="External"/><Relationship Id="rId17" Type="http://schemas.openxmlformats.org/officeDocument/2006/relationships/hyperlink" Target="https://www.amazon.com/Novelinks-Transparent-Photo-Storage-Boxes/dp/B07L9RD5W3?ref_=ast_sto_dp&amp;th=1" TargetMode="External"/><Relationship Id="rId18" Type="http://schemas.openxmlformats.org/officeDocument/2006/relationships/hyperlink" Target="https://www.amazon.com/Novelinks-Transparent-Photo-Storage-Boxes/dp/B07FSH2WMH" TargetMode="External"/><Relationship Id="rId19" Type="http://schemas.openxmlformats.org/officeDocument/2006/relationships/hyperlink" Target="https://www.amazon.com/IBLAY-Handmade-Wooden-Playing-Through/dp/B0BP1H9FB9" TargetMode="External"/><Relationship Id="rId20" Type="http://schemas.openxmlformats.org/officeDocument/2006/relationships/hyperlink" Target="https://www.amazon.com/product-reviews/B01N5NVFOF" TargetMode="External"/><Relationship Id="rId21" Type="http://schemas.openxmlformats.org/officeDocument/2006/relationships/hyperlink" Target="https://www.amazon.com/Playing-Plastic-Organizer-Storage-Internal/dp/B09THCJZ29" TargetMode="External"/><Relationship Id="rId22" Type="http://schemas.openxmlformats.org/officeDocument/2006/relationships/hyperlink" Target="https://www.amazon.com/Hide-Drink-Rustic-Leather-Handmade/dp/B07DX8WPPD" TargetMode="External"/><Relationship Id="rId23" Type="http://schemas.openxmlformats.org/officeDocument/2006/relationships/hyperlink" Target="https://www.amazon.com/ARTISENIA-playing-Storage-Anniversary-Housewarming/dp/B0DCZNXGQS" TargetMode="External"/><Relationship Id="rId24" Type="http://schemas.openxmlformats.org/officeDocument/2006/relationships/hyperlink" Target="https://www.amazon.com/Plastic-Playing-Storage-Rectangle-Business/dp/B09Q357L7K" TargetMode="Externa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D1048576"/>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2" activeCellId="0" sqref="A2"/>
    </sheetView>
  </sheetViews>
  <sheetFormatPr defaultColWidth="11.55078125" defaultRowHeight="23.5" zeroHeight="false" outlineLevelRow="0" outlineLevelCol="0"/>
  <cols>
    <col collapsed="false" customWidth="true" hidden="false" outlineLevel="0" max="4" min="1" style="1" width="20.83"/>
  </cols>
  <sheetData>
    <row r="1" s="3" customFormat="true" ht="12.8" hidden="false" customHeight="true" outlineLevel="0" collapsed="false">
      <c r="A1" s="2" t="s">
        <v>0</v>
      </c>
      <c r="B1" s="2"/>
      <c r="C1" s="2"/>
      <c r="D1" s="2"/>
    </row>
    <row r="2" s="3" customFormat="true" ht="12.8" hidden="false" customHeight="true" outlineLevel="0" collapsed="false">
      <c r="A2" s="2" t="s">
        <v>1</v>
      </c>
      <c r="B2" s="2"/>
      <c r="C2" s="2"/>
      <c r="D2" s="2"/>
    </row>
    <row r="3" s="5" customFormat="true" ht="12.8" hidden="false" customHeight="true" outlineLevel="0" collapsed="false">
      <c r="A3" s="2" t="s">
        <v>2</v>
      </c>
      <c r="B3" s="4"/>
      <c r="C3" s="4"/>
      <c r="D3" s="4"/>
    </row>
    <row r="4" s="1" customFormat="true" ht="12.8" hidden="false" customHeight="true" outlineLevel="0" collapsed="false">
      <c r="A4" s="6"/>
      <c r="B4" s="6"/>
      <c r="C4" s="6"/>
      <c r="D4" s="6"/>
    </row>
    <row r="5" s="1" customFormat="true" ht="12.8" hidden="false" customHeight="true" outlineLevel="0" collapsed="false">
      <c r="A5" s="6"/>
      <c r="B5" s="6"/>
      <c r="C5" s="6"/>
      <c r="D5" s="6"/>
    </row>
    <row r="6" customFormat="false" ht="23.5" hidden="false" customHeight="true" outlineLevel="0" collapsed="false">
      <c r="A6" s="7"/>
      <c r="B6" s="7" t="s">
        <v>3</v>
      </c>
      <c r="C6" s="7" t="s">
        <v>4</v>
      </c>
      <c r="D6" s="7" t="s">
        <v>5</v>
      </c>
    </row>
    <row r="7" customFormat="false" ht="23.5" hidden="false" customHeight="true" outlineLevel="0" collapsed="false">
      <c r="A7" s="8" t="s">
        <v>6</v>
      </c>
      <c r="B7" s="9" t="s">
        <v>7</v>
      </c>
      <c r="C7" s="9" t="s">
        <v>8</v>
      </c>
      <c r="D7" s="10" t="s">
        <v>9</v>
      </c>
    </row>
    <row r="8" customFormat="false" ht="23.5" hidden="false" customHeight="true" outlineLevel="0" collapsed="false">
      <c r="A8" s="8"/>
      <c r="B8" s="9" t="s">
        <v>10</v>
      </c>
      <c r="C8" s="9"/>
      <c r="D8" s="9"/>
    </row>
    <row r="9" customFormat="false" ht="23.5" hidden="false" customHeight="true" outlineLevel="0" collapsed="false">
      <c r="A9" s="8"/>
      <c r="B9" s="9"/>
      <c r="C9" s="9"/>
      <c r="D9" s="9"/>
    </row>
    <row r="10" customFormat="false" ht="23.5" hidden="false" customHeight="true" outlineLevel="0" collapsed="false">
      <c r="A10" s="8"/>
      <c r="B10" s="9"/>
      <c r="C10" s="9"/>
      <c r="D10" s="9"/>
    </row>
    <row r="11" customFormat="false" ht="23.5" hidden="false" customHeight="true" outlineLevel="0" collapsed="false">
      <c r="A11" s="11" t="s">
        <v>11</v>
      </c>
      <c r="B11" s="9" t="s">
        <v>12</v>
      </c>
      <c r="C11" s="9" t="s">
        <v>13</v>
      </c>
      <c r="D11" s="9" t="s">
        <v>14</v>
      </c>
    </row>
    <row r="12" customFormat="false" ht="23.5" hidden="false" customHeight="true" outlineLevel="0" collapsed="false">
      <c r="A12" s="11"/>
      <c r="C12" s="9" t="s">
        <v>15</v>
      </c>
      <c r="D12" s="9" t="s">
        <v>16</v>
      </c>
    </row>
    <row r="13" customFormat="false" ht="23.5" hidden="false" customHeight="true" outlineLevel="0" collapsed="false">
      <c r="A13" s="11"/>
      <c r="B13" s="9"/>
      <c r="C13" s="9"/>
      <c r="D13" s="10" t="s">
        <v>17</v>
      </c>
    </row>
    <row r="14" customFormat="false" ht="23.5" hidden="false" customHeight="true" outlineLevel="0" collapsed="false">
      <c r="A14" s="11"/>
    </row>
    <row r="15" customFormat="false" ht="23.5" hidden="false" customHeight="true" outlineLevel="0" collapsed="false">
      <c r="A15" s="12"/>
    </row>
    <row r="17" customFormat="false" ht="23.5" hidden="false" customHeight="false" outlineLevel="0" collapsed="false">
      <c r="A17" s="13" t="s">
        <v>18</v>
      </c>
      <c r="B17" s="13"/>
      <c r="C17" s="13"/>
      <c r="D17" s="13"/>
    </row>
    <row r="18" customFormat="false" ht="23.5" hidden="false" customHeight="false" outlineLevel="0" collapsed="false">
      <c r="A18" s="14" t="s">
        <v>19</v>
      </c>
      <c r="B18" s="15" t="s">
        <v>20</v>
      </c>
      <c r="C18" s="15"/>
      <c r="D18" s="16" t="s">
        <v>21</v>
      </c>
    </row>
    <row r="19" customFormat="false" ht="23.5" hidden="false" customHeight="false" outlineLevel="0" collapsed="false">
      <c r="A19" s="17" t="n">
        <v>15</v>
      </c>
      <c r="B19" s="18" t="n">
        <v>25</v>
      </c>
      <c r="C19" s="19" t="n">
        <f aca="false">A19/B19</f>
        <v>0.6</v>
      </c>
      <c r="D19" s="20" t="s">
        <v>22</v>
      </c>
    </row>
    <row r="20" customFormat="false" ht="23.5" hidden="false" customHeight="false" outlineLevel="0" collapsed="false">
      <c r="A20" s="17" t="n">
        <v>17</v>
      </c>
      <c r="B20" s="18" t="n">
        <v>25</v>
      </c>
      <c r="C20" s="19" t="n">
        <f aca="false">A20/B20</f>
        <v>0.68</v>
      </c>
      <c r="D20" s="20" t="s">
        <v>23</v>
      </c>
    </row>
    <row r="21" customFormat="false" ht="23.5" hidden="false" customHeight="false" outlineLevel="0" collapsed="false">
      <c r="A21" s="21" t="n">
        <v>20</v>
      </c>
      <c r="B21" s="22" t="n">
        <v>50</v>
      </c>
      <c r="C21" s="23" t="n">
        <f aca="false">A21/B21</f>
        <v>0.4</v>
      </c>
      <c r="D21" s="24" t="s">
        <v>7</v>
      </c>
    </row>
    <row r="22" customFormat="false" ht="23.5" hidden="false" customHeight="false" outlineLevel="0" collapsed="false">
      <c r="A22" s="21" t="n">
        <f aca="false">SUM(A19:A21)</f>
        <v>52</v>
      </c>
      <c r="B22" s="22" t="n">
        <f aca="false">SUM(B19:B21)</f>
        <v>100</v>
      </c>
      <c r="C22" s="25" t="n">
        <f aca="false">A22/B22</f>
        <v>0.52</v>
      </c>
      <c r="D22" s="24" t="s">
        <v>24</v>
      </c>
    </row>
    <row r="23" customFormat="false" ht="23.5" hidden="false" customHeight="false" outlineLevel="0" collapsed="false">
      <c r="A23" s="18"/>
      <c r="B23" s="18"/>
      <c r="C23" s="18"/>
      <c r="D23" s="18"/>
    </row>
    <row r="24" customFormat="false" ht="23.5" hidden="false" customHeight="false" outlineLevel="0" collapsed="false">
      <c r="A24" s="18"/>
      <c r="B24" s="18"/>
      <c r="C24" s="18"/>
      <c r="D24" s="18"/>
    </row>
    <row r="25" customFormat="false" ht="23.5" hidden="false" customHeight="false" outlineLevel="0" collapsed="false">
      <c r="A25" s="13" t="s">
        <v>25</v>
      </c>
      <c r="B25" s="13"/>
      <c r="C25" s="13"/>
      <c r="D25" s="13"/>
    </row>
    <row r="26" customFormat="false" ht="23.5" hidden="false" customHeight="false" outlineLevel="0" collapsed="false">
      <c r="A26" s="14" t="s">
        <v>19</v>
      </c>
      <c r="B26" s="15" t="s">
        <v>20</v>
      </c>
      <c r="C26" s="15" t="s">
        <v>26</v>
      </c>
      <c r="D26" s="16" t="s">
        <v>21</v>
      </c>
    </row>
    <row r="27" customFormat="false" ht="23.5" hidden="false" customHeight="false" outlineLevel="0" collapsed="false">
      <c r="A27" s="17" t="n">
        <v>25</v>
      </c>
      <c r="B27" s="18" t="n">
        <v>60</v>
      </c>
      <c r="C27" s="19" t="n">
        <f aca="false">A27/B27</f>
        <v>0.416666666666667</v>
      </c>
      <c r="D27" s="20" t="s">
        <v>22</v>
      </c>
    </row>
    <row r="28" customFormat="false" ht="23.5" hidden="false" customHeight="false" outlineLevel="0" collapsed="false">
      <c r="A28" s="17" t="n">
        <v>17</v>
      </c>
      <c r="B28" s="18" t="n">
        <v>25</v>
      </c>
      <c r="C28" s="19" t="n">
        <f aca="false">A28/B28</f>
        <v>0.68</v>
      </c>
      <c r="D28" s="20" t="s">
        <v>23</v>
      </c>
    </row>
    <row r="29" customFormat="false" ht="23.5" hidden="false" customHeight="false" outlineLevel="0" collapsed="false">
      <c r="A29" s="21" t="n">
        <v>20</v>
      </c>
      <c r="B29" s="22" t="n">
        <v>50</v>
      </c>
      <c r="C29" s="23" t="n">
        <f aca="false">A29/B29</f>
        <v>0.4</v>
      </c>
      <c r="D29" s="24" t="s">
        <v>7</v>
      </c>
    </row>
    <row r="30" customFormat="false" ht="23.5" hidden="false" customHeight="false" outlineLevel="0" collapsed="false">
      <c r="A30" s="21" t="n">
        <f aca="false">SUM(A27:A29)</f>
        <v>62</v>
      </c>
      <c r="B30" s="22" t="n">
        <f aca="false">SUM(B27:B29)</f>
        <v>135</v>
      </c>
      <c r="C30" s="25" t="n">
        <f aca="false">A30/B30</f>
        <v>0.459259259259259</v>
      </c>
      <c r="D30" s="24" t="s">
        <v>24</v>
      </c>
    </row>
    <row r="1048573" customFormat="false" ht="12.8" hidden="false" customHeight="false" outlineLevel="0" collapsed="false"/>
    <row r="1048574" customFormat="false" ht="12.8" hidden="false" customHeight="false" outlineLevel="0" collapsed="false"/>
    <row r="1048575" customFormat="false" ht="12.8" hidden="false" customHeight="false" outlineLevel="0" collapsed="false"/>
    <row r="1048576" customFormat="false" ht="12.8" hidden="false" customHeight="false" outlineLevel="0" collapsed="false"/>
  </sheetData>
  <mergeCells count="4">
    <mergeCell ref="A7:A10"/>
    <mergeCell ref="A11:A14"/>
    <mergeCell ref="A17:D17"/>
    <mergeCell ref="A25:D25"/>
  </mergeCell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M6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53" activeCellId="0" sqref="A53"/>
    </sheetView>
  </sheetViews>
  <sheetFormatPr defaultColWidth="11.53515625" defaultRowHeight="12.8" zeroHeight="false" outlineLevelRow="0" outlineLevelCol="0"/>
  <cols>
    <col collapsed="false" customWidth="true" hidden="false" outlineLevel="0" max="1" min="1" style="1" width="30.87"/>
    <col collapsed="false" customWidth="true" hidden="false" outlineLevel="0" max="13" min="13" style="1" width="79.37"/>
  </cols>
  <sheetData>
    <row r="1" s="5" customFormat="true" ht="12.8" hidden="false" customHeight="false" outlineLevel="0" collapsed="false">
      <c r="A1" s="26" t="s">
        <v>0</v>
      </c>
      <c r="M1" s="26"/>
    </row>
    <row r="2" s="5" customFormat="true" ht="12.8" hidden="false" customHeight="false" outlineLevel="0" collapsed="false">
      <c r="A2" s="26" t="s">
        <v>27</v>
      </c>
      <c r="M2" s="26"/>
    </row>
    <row r="3" s="5" customFormat="true" ht="12.8" hidden="false" customHeight="false" outlineLevel="0" collapsed="false">
      <c r="A3" s="26" t="s">
        <v>28</v>
      </c>
      <c r="M3" s="26"/>
    </row>
    <row r="4" s="5" customFormat="true" ht="12.8" hidden="false" customHeight="false" outlineLevel="0" collapsed="false">
      <c r="A4" s="26" t="s">
        <v>29</v>
      </c>
      <c r="M4" s="26"/>
    </row>
    <row r="5" s="5" customFormat="true" ht="12.8" hidden="false" customHeight="false" outlineLevel="0" collapsed="false">
      <c r="A5" s="26" t="s">
        <v>30</v>
      </c>
      <c r="M5" s="26"/>
    </row>
    <row r="6" customFormat="false" ht="12.8" hidden="false" customHeight="false" outlineLevel="0" collapsed="false">
      <c r="A6" s="12"/>
    </row>
    <row r="7" customFormat="false" ht="12.8" hidden="false" customHeight="false" outlineLevel="0" collapsed="false">
      <c r="A7" s="12" t="s">
        <v>31</v>
      </c>
    </row>
    <row r="8" customFormat="false" ht="12.8" hidden="false" customHeight="false" outlineLevel="0" collapsed="false">
      <c r="A8" s="12" t="s">
        <v>32</v>
      </c>
    </row>
    <row r="10" customFormat="false" ht="12.8" hidden="false" customHeight="false" outlineLevel="0" collapsed="false">
      <c r="A10" s="12" t="s">
        <v>33</v>
      </c>
    </row>
    <row r="11" customFormat="false" ht="12.8" hidden="false" customHeight="false" outlineLevel="0" collapsed="false">
      <c r="A11" s="12" t="s">
        <v>34</v>
      </c>
    </row>
    <row r="13" customFormat="false" ht="12.8" hidden="false" customHeight="false" outlineLevel="0" collapsed="false">
      <c r="A13" s="12" t="s">
        <v>35</v>
      </c>
    </row>
    <row r="14" customFormat="false" ht="12.8" hidden="false" customHeight="false" outlineLevel="0" collapsed="false">
      <c r="A14" s="12" t="s">
        <v>36</v>
      </c>
    </row>
    <row r="17" customFormat="false" ht="12.8" hidden="false" customHeight="false" outlineLevel="0" collapsed="false">
      <c r="A17" s="12" t="s">
        <v>37</v>
      </c>
    </row>
    <row r="18" customFormat="false" ht="12.8" hidden="false" customHeight="false" outlineLevel="0" collapsed="false">
      <c r="A18" s="12" t="s">
        <v>38</v>
      </c>
    </row>
    <row r="19" customFormat="false" ht="12.8" hidden="false" customHeight="false" outlineLevel="0" collapsed="false">
      <c r="A19" s="12" t="s">
        <v>39</v>
      </c>
    </row>
    <row r="21" customFormat="false" ht="12.8" hidden="false" customHeight="false" outlineLevel="0" collapsed="false">
      <c r="A21" s="12" t="s">
        <v>40</v>
      </c>
    </row>
    <row r="22" customFormat="false" ht="12.8" hidden="false" customHeight="false" outlineLevel="0" collapsed="false">
      <c r="A22" s="12"/>
    </row>
    <row r="23" customFormat="false" ht="12.8" hidden="false" customHeight="false" outlineLevel="0" collapsed="false">
      <c r="A23" s="12" t="s">
        <v>41</v>
      </c>
    </row>
    <row r="25" customFormat="false" ht="12.8" hidden="false" customHeight="false" outlineLevel="0" collapsed="false">
      <c r="A25" s="12" t="s">
        <v>42</v>
      </c>
    </row>
    <row r="27" customFormat="false" ht="12.8" hidden="false" customHeight="false" outlineLevel="0" collapsed="false">
      <c r="A27" s="27" t="s">
        <v>43</v>
      </c>
    </row>
    <row r="48" customFormat="false" ht="12.8" hidden="false" customHeight="false" outlineLevel="0" collapsed="false">
      <c r="A48" s="1" t="s">
        <v>44</v>
      </c>
      <c r="B48" s="1"/>
      <c r="C48" s="1"/>
      <c r="D48" s="1"/>
    </row>
    <row r="49" customFormat="false" ht="12.8" hidden="false" customHeight="false" outlineLevel="0" collapsed="false">
      <c r="A49" s="1" t="s">
        <v>45</v>
      </c>
      <c r="B49" s="1" t="s">
        <v>46</v>
      </c>
      <c r="C49" s="1" t="s">
        <v>47</v>
      </c>
      <c r="D49" s="1"/>
    </row>
    <row r="50" customFormat="false" ht="12.8" hidden="false" customHeight="false" outlineLevel="0" collapsed="false">
      <c r="A50" s="12" t="s">
        <v>48</v>
      </c>
      <c r="B50" s="1" t="s">
        <v>49</v>
      </c>
      <c r="C50" s="1" t="s">
        <v>50</v>
      </c>
      <c r="D50" s="1"/>
    </row>
    <row r="51" customFormat="false" ht="12.8" hidden="false" customHeight="false" outlineLevel="0" collapsed="false">
      <c r="A51" s="12" t="s">
        <v>51</v>
      </c>
      <c r="B51" s="1"/>
      <c r="C51" s="1"/>
      <c r="D51" s="1"/>
    </row>
    <row r="52" customFormat="false" ht="12.8" hidden="false" customHeight="false" outlineLevel="0" collapsed="false">
      <c r="A52" s="12" t="s">
        <v>52</v>
      </c>
      <c r="B52" s="1"/>
      <c r="C52" s="1"/>
      <c r="D52" s="1"/>
    </row>
    <row r="53" customFormat="false" ht="57.25" hidden="false" customHeight="false" outlineLevel="0" collapsed="false">
      <c r="A53" s="28" t="s">
        <v>53</v>
      </c>
      <c r="B53" s="1"/>
      <c r="C53" s="1"/>
      <c r="D53" s="1"/>
    </row>
    <row r="55" customFormat="false" ht="35" hidden="false" customHeight="false" outlineLevel="0" collapsed="false">
      <c r="A55" s="29" t="s">
        <v>54</v>
      </c>
      <c r="B55" s="29" t="s">
        <v>55</v>
      </c>
      <c r="C55" s="29" t="s">
        <v>56</v>
      </c>
      <c r="D55" s="30" t="s">
        <v>57</v>
      </c>
      <c r="E55" s="30" t="s">
        <v>58</v>
      </c>
      <c r="F55" s="30" t="s">
        <v>59</v>
      </c>
      <c r="G55" s="30" t="s">
        <v>60</v>
      </c>
      <c r="H55" s="30" t="s">
        <v>61</v>
      </c>
      <c r="I55" s="30" t="s">
        <v>62</v>
      </c>
      <c r="J55" s="30" t="s">
        <v>63</v>
      </c>
      <c r="K55" s="30" t="s">
        <v>64</v>
      </c>
      <c r="L55" s="30" t="s">
        <v>65</v>
      </c>
      <c r="M55" s="30" t="s">
        <v>66</v>
      </c>
    </row>
    <row r="56" customFormat="false" ht="12.8" hidden="false" customHeight="false" outlineLevel="0" collapsed="false">
      <c r="A56" s="31" t="s">
        <v>67</v>
      </c>
      <c r="B56" s="32"/>
      <c r="C56" s="32"/>
      <c r="D56" s="32"/>
      <c r="E56" s="32"/>
      <c r="F56" s="32"/>
      <c r="G56" s="32"/>
      <c r="H56" s="32"/>
      <c r="I56" s="32"/>
      <c r="J56" s="32"/>
      <c r="K56" s="32"/>
      <c r="L56" s="32"/>
      <c r="M56" s="32"/>
    </row>
    <row r="57" customFormat="false" ht="12.8" hidden="false" customHeight="false" outlineLevel="0" collapsed="false">
      <c r="A57" s="28" t="s">
        <v>68</v>
      </c>
      <c r="B57" s="18" t="n">
        <v>3</v>
      </c>
      <c r="C57" s="18" t="n">
        <v>1</v>
      </c>
      <c r="D57" s="18" t="n">
        <v>1</v>
      </c>
      <c r="E57" s="18" t="n">
        <v>3</v>
      </c>
      <c r="F57" s="18" t="n">
        <v>1</v>
      </c>
      <c r="G57" s="18" t="n">
        <v>3</v>
      </c>
      <c r="H57" s="18" t="n">
        <v>2</v>
      </c>
      <c r="I57" s="18" t="n">
        <v>1</v>
      </c>
      <c r="J57" s="18" t="n">
        <v>3</v>
      </c>
      <c r="K57" s="18" t="n">
        <v>1</v>
      </c>
      <c r="L57" s="33" t="n">
        <f aca="false">AVERAGE(B57:K57)</f>
        <v>1.9</v>
      </c>
      <c r="M57" s="12" t="s">
        <v>69</v>
      </c>
    </row>
    <row r="58" customFormat="false" ht="12.8" hidden="false" customHeight="false" outlineLevel="0" collapsed="false">
      <c r="A58" s="32" t="s">
        <v>70</v>
      </c>
      <c r="B58" s="30" t="n">
        <v>1</v>
      </c>
      <c r="C58" s="30" t="n">
        <v>1</v>
      </c>
      <c r="D58" s="30" t="n">
        <v>1</v>
      </c>
      <c r="E58" s="30" t="n">
        <v>3</v>
      </c>
      <c r="F58" s="30" t="n">
        <v>3</v>
      </c>
      <c r="G58" s="30" t="n">
        <v>1</v>
      </c>
      <c r="H58" s="30" t="n">
        <v>1</v>
      </c>
      <c r="I58" s="30" t="n">
        <v>1</v>
      </c>
      <c r="J58" s="30" t="n">
        <v>2</v>
      </c>
      <c r="K58" s="30" t="n">
        <v>3</v>
      </c>
      <c r="L58" s="34" t="n">
        <f aca="false">AVERAGE(B58:K58)</f>
        <v>1.7</v>
      </c>
      <c r="M58" s="32" t="s">
        <v>71</v>
      </c>
    </row>
    <row r="59" customFormat="false" ht="12.8" hidden="false" customHeight="false" outlineLevel="0" collapsed="false">
      <c r="A59" s="12" t="s">
        <v>72</v>
      </c>
      <c r="B59" s="18" t="n">
        <v>2</v>
      </c>
      <c r="C59" s="18" t="n">
        <v>1</v>
      </c>
      <c r="D59" s="18" t="n">
        <v>2</v>
      </c>
      <c r="E59" s="18" t="n">
        <v>3</v>
      </c>
      <c r="F59" s="18" t="n">
        <v>1</v>
      </c>
      <c r="G59" s="18" t="n">
        <v>2</v>
      </c>
      <c r="H59" s="18" t="n">
        <v>4</v>
      </c>
      <c r="I59" s="18" t="n">
        <v>3</v>
      </c>
      <c r="J59" s="18" t="n">
        <v>1</v>
      </c>
      <c r="K59" s="18" t="n">
        <v>1</v>
      </c>
      <c r="L59" s="33" t="n">
        <f aca="false">AVERAGE(B59:K59)</f>
        <v>2</v>
      </c>
      <c r="M59" s="12" t="s">
        <v>73</v>
      </c>
    </row>
    <row r="60" customFormat="false" ht="12.8" hidden="false" customHeight="false" outlineLevel="0" collapsed="false">
      <c r="A60" s="32" t="s">
        <v>74</v>
      </c>
      <c r="B60" s="30" t="n">
        <v>1</v>
      </c>
      <c r="C60" s="30" t="n">
        <v>1</v>
      </c>
      <c r="D60" s="30" t="n">
        <v>4</v>
      </c>
      <c r="E60" s="30" t="n">
        <v>4</v>
      </c>
      <c r="F60" s="30" t="n">
        <v>2</v>
      </c>
      <c r="G60" s="30" t="n">
        <v>2</v>
      </c>
      <c r="H60" s="30" t="n">
        <v>4</v>
      </c>
      <c r="I60" s="30" t="n">
        <v>2</v>
      </c>
      <c r="J60" s="30" t="n">
        <v>1</v>
      </c>
      <c r="K60" s="30" t="n">
        <v>1</v>
      </c>
      <c r="L60" s="34" t="n">
        <f aca="false">AVERAGE(B60:K60)</f>
        <v>2.2</v>
      </c>
      <c r="M60" s="32" t="s">
        <v>75</v>
      </c>
    </row>
    <row r="61" customFormat="false" ht="12.8" hidden="false" customHeight="false" outlineLevel="0" collapsed="false">
      <c r="A61" s="12" t="s">
        <v>76</v>
      </c>
      <c r="B61" s="18" t="n">
        <v>2</v>
      </c>
      <c r="C61" s="18" t="n">
        <v>1</v>
      </c>
      <c r="D61" s="18" t="n">
        <v>2</v>
      </c>
      <c r="E61" s="18" t="n">
        <v>3</v>
      </c>
      <c r="F61" s="18" t="n">
        <v>5</v>
      </c>
      <c r="G61" s="18" t="n">
        <v>2</v>
      </c>
      <c r="H61" s="18" t="n">
        <v>1</v>
      </c>
      <c r="I61" s="18" t="n">
        <v>3</v>
      </c>
      <c r="J61" s="18" t="n">
        <v>2</v>
      </c>
      <c r="K61" s="18" t="n">
        <v>3</v>
      </c>
      <c r="L61" s="33" t="n">
        <f aca="false">AVERAGE(B61:K61)</f>
        <v>2.4</v>
      </c>
      <c r="M61" s="12" t="s">
        <v>77</v>
      </c>
    </row>
    <row r="62" customFormat="false" ht="12.8" hidden="false" customHeight="false" outlineLevel="0" collapsed="false">
      <c r="A62" s="32" t="s">
        <v>78</v>
      </c>
      <c r="B62" s="30" t="n">
        <v>3</v>
      </c>
      <c r="C62" s="30" t="n">
        <v>1</v>
      </c>
      <c r="D62" s="30" t="n">
        <v>3</v>
      </c>
      <c r="E62" s="30" t="n">
        <v>3</v>
      </c>
      <c r="F62" s="30" t="n">
        <v>4</v>
      </c>
      <c r="G62" s="30" t="n">
        <v>3</v>
      </c>
      <c r="H62" s="30" t="n">
        <v>1</v>
      </c>
      <c r="I62" s="30" t="n">
        <v>3</v>
      </c>
      <c r="J62" s="30" t="n">
        <v>3</v>
      </c>
      <c r="K62" s="30" t="n">
        <v>3</v>
      </c>
      <c r="L62" s="34" t="n">
        <f aca="false">AVERAGE(B62:K62)</f>
        <v>2.7</v>
      </c>
      <c r="M62" s="32" t="s">
        <v>79</v>
      </c>
    </row>
    <row r="63" customFormat="false" ht="12.8" hidden="false" customHeight="false" outlineLevel="0" collapsed="false">
      <c r="A63" s="12" t="s">
        <v>80</v>
      </c>
      <c r="B63" s="18" t="n">
        <v>4</v>
      </c>
      <c r="C63" s="18" t="n">
        <v>1</v>
      </c>
      <c r="D63" s="18" t="n">
        <v>4</v>
      </c>
      <c r="E63" s="18" t="n">
        <v>4</v>
      </c>
      <c r="F63" s="18" t="n">
        <v>3</v>
      </c>
      <c r="G63" s="18" t="n">
        <v>3</v>
      </c>
      <c r="H63" s="18" t="n">
        <v>2</v>
      </c>
      <c r="I63" s="18" t="n">
        <v>4</v>
      </c>
      <c r="J63" s="18" t="n">
        <v>4</v>
      </c>
      <c r="K63" s="18" t="n">
        <v>4</v>
      </c>
      <c r="L63" s="33" t="n">
        <f aca="false">AVERAGE(B63:K63)</f>
        <v>3.3</v>
      </c>
      <c r="M63" s="12" t="s">
        <v>81</v>
      </c>
    </row>
    <row r="64" customFormat="false" ht="12.8" hidden="false" customHeight="false" outlineLevel="0" collapsed="false">
      <c r="A64" s="32"/>
      <c r="B64" s="32"/>
      <c r="C64" s="32"/>
      <c r="D64" s="32"/>
      <c r="E64" s="32"/>
      <c r="F64" s="32"/>
      <c r="G64" s="32"/>
      <c r="H64" s="32"/>
      <c r="I64" s="32"/>
      <c r="J64" s="32"/>
      <c r="K64" s="32"/>
      <c r="L64" s="32"/>
      <c r="M64" s="32"/>
    </row>
  </sheetData>
  <hyperlinks>
    <hyperlink ref="A27" r:id="rId1" display="Data from Project Farm – best detergent, let’s find out! https://www.youtube.com/watch?v=ToGAbvohDm4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X169"/>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41" activeCellId="0" sqref="A41"/>
    </sheetView>
  </sheetViews>
  <sheetFormatPr defaultColWidth="11.55078125" defaultRowHeight="12.8" zeroHeight="false" outlineLevelRow="0" outlineLevelCol="0"/>
  <cols>
    <col collapsed="false" customWidth="true" hidden="false" outlineLevel="0" max="3" min="3" style="1" width="23.22"/>
    <col collapsed="false" customWidth="true" hidden="false" outlineLevel="0" max="5" min="4" style="1" width="15.03"/>
    <col collapsed="false" customWidth="true" hidden="false" outlineLevel="0" max="7" min="7" style="1" width="29.77"/>
    <col collapsed="false" customWidth="true" hidden="false" outlineLevel="0" max="9" min="9" style="1" width="110.86"/>
  </cols>
  <sheetData>
    <row r="1" s="5" customFormat="true" ht="12.8" hidden="false" customHeight="false" outlineLevel="0" collapsed="false">
      <c r="A1" s="26" t="s">
        <v>0</v>
      </c>
      <c r="C1" s="26"/>
      <c r="D1" s="26"/>
      <c r="E1" s="26"/>
      <c r="G1" s="26"/>
      <c r="I1" s="26"/>
      <c r="T1" s="26"/>
    </row>
    <row r="2" s="5" customFormat="true" ht="12.8" hidden="false" customHeight="false" outlineLevel="0" collapsed="false">
      <c r="A2" s="26" t="s">
        <v>82</v>
      </c>
      <c r="C2" s="26"/>
      <c r="D2" s="26"/>
      <c r="E2" s="26"/>
      <c r="G2" s="26"/>
      <c r="I2" s="26"/>
      <c r="T2" s="26" t="s">
        <v>83</v>
      </c>
    </row>
    <row r="3" customFormat="false" ht="12.8" hidden="false" customHeight="false" outlineLevel="0" collapsed="false">
      <c r="A3" s="26" t="s">
        <v>84</v>
      </c>
      <c r="B3" s="5"/>
      <c r="C3" s="26"/>
      <c r="D3" s="26"/>
      <c r="E3" s="26"/>
      <c r="F3" s="5"/>
      <c r="G3" s="26"/>
      <c r="H3" s="5"/>
      <c r="I3" s="26"/>
      <c r="J3" s="5"/>
      <c r="K3" s="5"/>
      <c r="L3" s="5"/>
      <c r="M3" s="5"/>
      <c r="N3" s="5"/>
      <c r="O3" s="5"/>
      <c r="P3" s="5"/>
      <c r="Q3" s="5"/>
      <c r="R3" s="5"/>
      <c r="S3" s="5"/>
      <c r="T3" s="26" t="s">
        <v>85</v>
      </c>
      <c r="U3" s="5"/>
      <c r="V3" s="5"/>
      <c r="W3" s="5"/>
      <c r="X3" s="5"/>
    </row>
    <row r="4" customFormat="false" ht="12.8" hidden="false" customHeight="false" outlineLevel="0" collapsed="false">
      <c r="A4" s="26" t="s">
        <v>86</v>
      </c>
      <c r="B4" s="5"/>
      <c r="C4" s="26"/>
      <c r="D4" s="26"/>
      <c r="E4" s="26"/>
      <c r="F4" s="5"/>
      <c r="G4" s="26"/>
      <c r="H4" s="5"/>
      <c r="I4" s="26"/>
      <c r="J4" s="5"/>
      <c r="K4" s="5"/>
      <c r="L4" s="5"/>
      <c r="M4" s="5"/>
      <c r="N4" s="5"/>
      <c r="O4" s="5"/>
      <c r="P4" s="5"/>
      <c r="Q4" s="5"/>
      <c r="R4" s="5"/>
      <c r="S4" s="5"/>
      <c r="T4" s="5"/>
      <c r="U4" s="5"/>
      <c r="V4" s="5"/>
      <c r="W4" s="5"/>
      <c r="X4" s="5"/>
    </row>
    <row r="5" customFormat="false" ht="12.8" hidden="false" customHeight="false" outlineLevel="0" collapsed="false">
      <c r="T5" s="1" t="s">
        <v>87</v>
      </c>
      <c r="V5" s="27" t="s">
        <v>88</v>
      </c>
      <c r="W5" s="35" t="s">
        <v>89</v>
      </c>
      <c r="X5" s="27" t="s">
        <v>90</v>
      </c>
    </row>
    <row r="6" customFormat="false" ht="12.8" hidden="false" customHeight="false" outlineLevel="0" collapsed="false">
      <c r="A6" s="1" t="s">
        <v>91</v>
      </c>
    </row>
    <row r="7" customFormat="false" ht="12.8" hidden="false" customHeight="false" outlineLevel="0" collapsed="false">
      <c r="A7" s="1" t="s">
        <v>92</v>
      </c>
    </row>
    <row r="8" customFormat="false" ht="12.8" hidden="false" customHeight="false" outlineLevel="0" collapsed="false">
      <c r="A8" s="1" t="s">
        <v>93</v>
      </c>
    </row>
    <row r="9" customFormat="false" ht="12.8" hidden="false" customHeight="false" outlineLevel="0" collapsed="false">
      <c r="A9" s="1" t="s">
        <v>94</v>
      </c>
    </row>
    <row r="10" customFormat="false" ht="12.8" hidden="false" customHeight="false" outlineLevel="0" collapsed="false">
      <c r="A10" s="1" t="s">
        <v>95</v>
      </c>
    </row>
    <row r="13" customFormat="false" ht="12.8" hidden="false" customHeight="false" outlineLevel="0" collapsed="false">
      <c r="A13" s="1" t="s">
        <v>96</v>
      </c>
    </row>
    <row r="14" customFormat="false" ht="12.8" hidden="false" customHeight="false" outlineLevel="0" collapsed="false">
      <c r="A14" s="36" t="s">
        <v>97</v>
      </c>
      <c r="B14" s="36"/>
      <c r="C14" s="37"/>
      <c r="D14" s="37"/>
      <c r="E14" s="37"/>
      <c r="F14" s="37"/>
      <c r="G14" s="37"/>
      <c r="H14" s="38"/>
      <c r="I14" s="37"/>
    </row>
    <row r="15" customFormat="false" ht="12.8" hidden="false" customHeight="false" outlineLevel="0" collapsed="false">
      <c r="A15" s="37" t="s">
        <v>98</v>
      </c>
      <c r="B15" s="37" t="s">
        <v>19</v>
      </c>
      <c r="C15" s="37" t="s">
        <v>99</v>
      </c>
      <c r="D15" s="37" t="s">
        <v>100</v>
      </c>
      <c r="E15" s="37" t="s">
        <v>101</v>
      </c>
      <c r="F15" s="37" t="s">
        <v>102</v>
      </c>
      <c r="G15" s="37" t="s">
        <v>103</v>
      </c>
      <c r="H15" s="37" t="s">
        <v>104</v>
      </c>
      <c r="I15" s="37" t="s">
        <v>66</v>
      </c>
      <c r="J15" s="1"/>
      <c r="K15" s="1"/>
      <c r="L15" s="1"/>
      <c r="M15" s="1"/>
      <c r="N15" s="1"/>
      <c r="O15" s="1"/>
      <c r="P15" s="1"/>
      <c r="Q15" s="1"/>
      <c r="R15" s="1"/>
      <c r="S15" s="1"/>
      <c r="T15" s="1"/>
      <c r="U15" s="1"/>
      <c r="V15" s="1"/>
      <c r="W15" s="1"/>
      <c r="X15" s="1"/>
    </row>
    <row r="16" customFormat="false" ht="12.8" hidden="false" customHeight="false" outlineLevel="0" collapsed="false">
      <c r="A16" s="39" t="n">
        <f aca="false">B16</f>
        <v>14.25</v>
      </c>
      <c r="B16" s="39" t="n">
        <v>14.25</v>
      </c>
      <c r="C16" s="1" t="s">
        <v>105</v>
      </c>
      <c r="D16" s="1" t="n">
        <v>6</v>
      </c>
      <c r="E16" s="1" t="s">
        <v>106</v>
      </c>
      <c r="F16" s="1" t="s">
        <v>107</v>
      </c>
      <c r="H16" s="27" t="s">
        <v>108</v>
      </c>
      <c r="I16" s="1" t="s">
        <v>109</v>
      </c>
    </row>
    <row r="17" customFormat="false" ht="12.8" hidden="false" customHeight="false" outlineLevel="0" collapsed="false">
      <c r="A17" s="40" t="n">
        <f aca="false">B17+5.75</f>
        <v>15.75</v>
      </c>
      <c r="B17" s="40" t="n">
        <v>10</v>
      </c>
      <c r="C17" s="41" t="s">
        <v>110</v>
      </c>
      <c r="D17" s="41" t="n">
        <v>3</v>
      </c>
      <c r="E17" s="41" t="s">
        <v>107</v>
      </c>
      <c r="F17" s="41" t="s">
        <v>107</v>
      </c>
      <c r="G17" s="41"/>
      <c r="H17" s="42" t="s">
        <v>111</v>
      </c>
      <c r="I17" s="41" t="s">
        <v>112</v>
      </c>
      <c r="J17" s="41"/>
      <c r="K17" s="41"/>
      <c r="L17" s="41"/>
      <c r="M17" s="41"/>
      <c r="N17" s="41"/>
      <c r="O17" s="41"/>
      <c r="P17" s="41"/>
      <c r="Q17" s="41"/>
      <c r="R17" s="41"/>
      <c r="S17" s="41"/>
      <c r="T17" s="41"/>
      <c r="U17" s="41"/>
      <c r="V17" s="41"/>
      <c r="W17" s="41"/>
      <c r="X17" s="41"/>
    </row>
    <row r="18" customFormat="false" ht="12.8" hidden="false" customHeight="false" outlineLevel="0" collapsed="false">
      <c r="A18" s="39" t="n">
        <f aca="false">B18+5.75</f>
        <v>22.62</v>
      </c>
      <c r="B18" s="39" t="n">
        <v>16.87</v>
      </c>
      <c r="C18" s="1" t="s">
        <v>110</v>
      </c>
      <c r="D18" s="1" t="n">
        <v>3</v>
      </c>
      <c r="E18" s="1" t="s">
        <v>107</v>
      </c>
      <c r="F18" s="1" t="s">
        <v>107</v>
      </c>
      <c r="H18" s="27" t="s">
        <v>113</v>
      </c>
      <c r="I18" s="1" t="s">
        <v>114</v>
      </c>
    </row>
    <row r="19" customFormat="false" ht="12.8" hidden="false" customHeight="false" outlineLevel="0" collapsed="false">
      <c r="A19" s="39" t="n">
        <f aca="false">B19+5.75</f>
        <v>23</v>
      </c>
      <c r="B19" s="39" t="n">
        <f aca="false">5.75*3</f>
        <v>17.25</v>
      </c>
      <c r="C19" s="1" t="s">
        <v>115</v>
      </c>
      <c r="D19" s="1" t="n">
        <v>5</v>
      </c>
      <c r="E19" s="1" t="s">
        <v>107</v>
      </c>
      <c r="F19" s="1" t="s">
        <v>107</v>
      </c>
      <c r="H19" s="27" t="s">
        <v>116</v>
      </c>
      <c r="I19" s="1" t="s">
        <v>117</v>
      </c>
    </row>
    <row r="20" customFormat="false" ht="12.8" hidden="false" customHeight="false" outlineLevel="0" collapsed="false">
      <c r="A20" s="39" t="n">
        <f aca="false">B20+5.75</f>
        <v>25.75</v>
      </c>
      <c r="B20" s="39" t="n">
        <v>20</v>
      </c>
      <c r="C20" s="1" t="s">
        <v>118</v>
      </c>
      <c r="D20" s="1" t="n">
        <v>4</v>
      </c>
      <c r="E20" s="1" t="s">
        <v>107</v>
      </c>
      <c r="F20" s="1" t="s">
        <v>107</v>
      </c>
      <c r="H20" s="27" t="s">
        <v>119</v>
      </c>
      <c r="I20" s="1" t="s">
        <v>120</v>
      </c>
    </row>
    <row r="21" customFormat="false" ht="12.8" hidden="false" customHeight="false" outlineLevel="0" collapsed="false">
      <c r="A21" s="39" t="n">
        <f aca="false">B21+5.75</f>
        <v>28.65</v>
      </c>
      <c r="B21" s="39" t="n">
        <v>22.9</v>
      </c>
      <c r="C21" s="1" t="s">
        <v>105</v>
      </c>
      <c r="D21" s="1" t="n">
        <v>6</v>
      </c>
      <c r="E21" s="1" t="s">
        <v>107</v>
      </c>
      <c r="F21" s="1" t="s">
        <v>107</v>
      </c>
      <c r="H21" s="27" t="s">
        <v>121</v>
      </c>
      <c r="I21" s="1" t="s">
        <v>122</v>
      </c>
    </row>
    <row r="22" customFormat="false" ht="12.8" hidden="false" customHeight="false" outlineLevel="0" collapsed="false">
      <c r="A22" s="39" t="n">
        <v>36</v>
      </c>
      <c r="B22" s="39" t="n">
        <v>36</v>
      </c>
      <c r="C22" s="1" t="s">
        <v>123</v>
      </c>
      <c r="D22" s="1" t="n">
        <v>5</v>
      </c>
      <c r="E22" s="1" t="s">
        <v>124</v>
      </c>
      <c r="F22" s="1" t="s">
        <v>106</v>
      </c>
      <c r="H22" s="27" t="s">
        <v>125</v>
      </c>
      <c r="I22" s="1" t="s">
        <v>126</v>
      </c>
    </row>
    <row r="23" customFormat="false" ht="12.8" hidden="false" customHeight="false" outlineLevel="0" collapsed="false">
      <c r="A23" s="39"/>
      <c r="B23" s="39" t="n">
        <v>12</v>
      </c>
      <c r="C23" s="1" t="s">
        <v>123</v>
      </c>
      <c r="D23" s="1" t="n">
        <v>5</v>
      </c>
      <c r="F23" s="1"/>
      <c r="H23" s="27" t="s">
        <v>127</v>
      </c>
      <c r="I23" s="1" t="s">
        <v>128</v>
      </c>
    </row>
    <row r="24" customFormat="false" ht="12.8" hidden="false" customHeight="false" outlineLevel="0" collapsed="false">
      <c r="A24" s="39"/>
      <c r="B24" s="39" t="n">
        <v>28</v>
      </c>
      <c r="C24" s="1" t="n">
        <v>0</v>
      </c>
      <c r="E24" s="1" t="s">
        <v>124</v>
      </c>
      <c r="F24" s="1"/>
      <c r="H24" s="27" t="s">
        <v>129</v>
      </c>
      <c r="I24" s="1" t="s">
        <v>130</v>
      </c>
    </row>
    <row r="25" customFormat="false" ht="12.8" hidden="false" customHeight="false" outlineLevel="0" collapsed="false">
      <c r="A25" s="39"/>
      <c r="B25" s="39"/>
      <c r="F25" s="1"/>
      <c r="H25" s="27"/>
    </row>
    <row r="26" customFormat="false" ht="12.8" hidden="false" customHeight="false" outlineLevel="0" collapsed="false">
      <c r="A26" s="39"/>
      <c r="B26" s="39"/>
      <c r="F26" s="1"/>
      <c r="H26" s="27"/>
    </row>
    <row r="27" customFormat="false" ht="12.8" hidden="false" customHeight="false" outlineLevel="0" collapsed="false">
      <c r="A27" s="36" t="s">
        <v>131</v>
      </c>
      <c r="B27" s="36"/>
      <c r="C27" s="37"/>
      <c r="D27" s="37"/>
      <c r="E27" s="37"/>
      <c r="F27" s="37"/>
      <c r="G27" s="37"/>
      <c r="H27" s="38"/>
      <c r="I27" s="37"/>
    </row>
    <row r="28" customFormat="false" ht="12.8" hidden="false" customHeight="false" outlineLevel="0" collapsed="false">
      <c r="A28" s="37" t="s">
        <v>98</v>
      </c>
      <c r="B28" s="37" t="s">
        <v>19</v>
      </c>
      <c r="C28" s="37" t="s">
        <v>99</v>
      </c>
      <c r="D28" s="37" t="s">
        <v>100</v>
      </c>
      <c r="E28" s="37" t="s">
        <v>101</v>
      </c>
      <c r="F28" s="37" t="s">
        <v>102</v>
      </c>
      <c r="G28" s="37" t="s">
        <v>103</v>
      </c>
      <c r="H28" s="37" t="s">
        <v>104</v>
      </c>
      <c r="I28" s="37" t="s">
        <v>66</v>
      </c>
      <c r="J28" s="1"/>
      <c r="K28" s="1"/>
      <c r="L28" s="1"/>
      <c r="M28" s="1"/>
      <c r="N28" s="1"/>
      <c r="O28" s="1"/>
      <c r="P28" s="1"/>
      <c r="Q28" s="1"/>
      <c r="R28" s="1"/>
      <c r="S28" s="1"/>
      <c r="T28" s="1"/>
      <c r="U28" s="1"/>
      <c r="V28" s="1"/>
      <c r="W28" s="1"/>
      <c r="X28" s="1"/>
    </row>
    <row r="29" customFormat="false" ht="12.8" hidden="false" customHeight="false" outlineLevel="0" collapsed="false">
      <c r="A29" s="39" t="n">
        <f aca="false">B29</f>
        <v>16</v>
      </c>
      <c r="B29" s="39" t="n">
        <v>16</v>
      </c>
      <c r="C29" s="1" t="s">
        <v>132</v>
      </c>
      <c r="D29" s="1" t="n">
        <v>3</v>
      </c>
      <c r="E29" s="1" t="s">
        <v>106</v>
      </c>
      <c r="F29" s="1" t="s">
        <v>106</v>
      </c>
      <c r="G29" s="1" t="s">
        <v>133</v>
      </c>
      <c r="H29" s="27" t="s">
        <v>134</v>
      </c>
      <c r="I29" s="1" t="s">
        <v>135</v>
      </c>
    </row>
    <row r="30" customFormat="false" ht="12.8" hidden="false" customHeight="false" outlineLevel="0" collapsed="false">
      <c r="A30" s="39" t="n">
        <f aca="false">B30</f>
        <v>19</v>
      </c>
      <c r="B30" s="39" t="n">
        <v>19</v>
      </c>
      <c r="C30" s="1" t="s">
        <v>136</v>
      </c>
      <c r="D30" s="1" t="n">
        <v>2</v>
      </c>
      <c r="E30" s="1" t="s">
        <v>106</v>
      </c>
      <c r="F30" s="1" t="s">
        <v>106</v>
      </c>
      <c r="G30" s="1" t="s">
        <v>137</v>
      </c>
      <c r="H30" s="27" t="s">
        <v>138</v>
      </c>
      <c r="I30" s="1" t="s">
        <v>139</v>
      </c>
    </row>
    <row r="31" customFormat="false" ht="12.8" hidden="false" customHeight="false" outlineLevel="0" collapsed="false">
      <c r="A31" s="39" t="n">
        <f aca="false">B31+5.75</f>
        <v>27.7</v>
      </c>
      <c r="B31" s="39" t="n">
        <v>21.95</v>
      </c>
      <c r="C31" s="1" t="s">
        <v>140</v>
      </c>
      <c r="D31" s="1" t="n">
        <v>1.5</v>
      </c>
      <c r="E31" s="1" t="s">
        <v>107</v>
      </c>
      <c r="F31" s="1" t="s">
        <v>106</v>
      </c>
      <c r="G31" s="1" t="s">
        <v>141</v>
      </c>
      <c r="H31" s="27" t="s">
        <v>142</v>
      </c>
      <c r="I31" s="1" t="s">
        <v>143</v>
      </c>
    </row>
    <row r="32" customFormat="false" ht="12.8" hidden="false" customHeight="false" outlineLevel="0" collapsed="false">
      <c r="A32" s="39" t="n">
        <f aca="false">B32</f>
        <v>31.78</v>
      </c>
      <c r="B32" s="39" t="n">
        <f aca="false">25+6.78</f>
        <v>31.78</v>
      </c>
      <c r="C32" s="1" t="s">
        <v>136</v>
      </c>
      <c r="D32" s="1" t="n">
        <v>2</v>
      </c>
      <c r="E32" s="1" t="s">
        <v>106</v>
      </c>
      <c r="F32" s="1" t="s">
        <v>106</v>
      </c>
      <c r="G32" s="1" t="s">
        <v>144</v>
      </c>
      <c r="H32" s="27" t="s">
        <v>145</v>
      </c>
      <c r="I32" s="1" t="s">
        <v>146</v>
      </c>
    </row>
    <row r="34" customFormat="false" ht="12.8" hidden="false" customHeight="false" outlineLevel="0" collapsed="false">
      <c r="A34" s="1" t="s">
        <v>147</v>
      </c>
    </row>
    <row r="35" customFormat="false" ht="12.8" hidden="false" customHeight="false" outlineLevel="0" collapsed="false">
      <c r="A35" s="1" t="s">
        <v>148</v>
      </c>
    </row>
    <row r="36" customFormat="false" ht="12.8" hidden="false" customHeight="false" outlineLevel="0" collapsed="false">
      <c r="A36" s="27" t="s">
        <v>149</v>
      </c>
    </row>
    <row r="37" customFormat="false" ht="12.8" hidden="false" customHeight="false" outlineLevel="0" collapsed="false">
      <c r="A37" s="1" t="s">
        <v>150</v>
      </c>
    </row>
    <row r="38" customFormat="false" ht="12.8" hidden="false" customHeight="false" outlineLevel="0" collapsed="false">
      <c r="A38" s="1" t="s">
        <v>151</v>
      </c>
    </row>
    <row r="39" customFormat="false" ht="12.8" hidden="false" customHeight="false" outlineLevel="0" collapsed="false">
      <c r="A39" s="1" t="s">
        <v>152</v>
      </c>
    </row>
    <row r="40" customFormat="false" ht="12.8" hidden="false" customHeight="false" outlineLevel="0" collapsed="false">
      <c r="A40" s="41" t="s">
        <v>153</v>
      </c>
    </row>
    <row r="41" customFormat="false" ht="12.8" hidden="false" customHeight="false" outlineLevel="0" collapsed="false">
      <c r="A41" s="1"/>
    </row>
    <row r="42" customFormat="false" ht="12.8" hidden="false" customHeight="false" outlineLevel="0" collapsed="false">
      <c r="A42" s="1"/>
    </row>
    <row r="44" customFormat="false" ht="12.8" hidden="false" customHeight="false" outlineLevel="0" collapsed="false">
      <c r="A44" s="1" t="s">
        <v>154</v>
      </c>
    </row>
    <row r="45" customFormat="false" ht="12.8" hidden="false" customHeight="false" outlineLevel="0" collapsed="false">
      <c r="A45" s="1" t="s">
        <v>155</v>
      </c>
    </row>
    <row r="46" customFormat="false" ht="12.8" hidden="false" customHeight="false" outlineLevel="0" collapsed="false">
      <c r="A46" s="1" t="s">
        <v>156</v>
      </c>
    </row>
    <row r="47" customFormat="false" ht="12.8" hidden="false" customHeight="false" outlineLevel="0" collapsed="false">
      <c r="A47" s="1" t="s">
        <v>157</v>
      </c>
    </row>
    <row r="48" customFormat="false" ht="12.8" hidden="false" customHeight="false" outlineLevel="0" collapsed="false">
      <c r="A48" s="1" t="s">
        <v>158</v>
      </c>
    </row>
    <row r="49" customFormat="false" ht="12.8" hidden="false" customHeight="false" outlineLevel="0" collapsed="false">
      <c r="A49" s="1"/>
    </row>
    <row r="51" customFormat="false" ht="12.8" hidden="false" customHeight="false" outlineLevel="0" collapsed="false">
      <c r="A51" s="1" t="s">
        <v>159</v>
      </c>
    </row>
    <row r="52" customFormat="false" ht="12.8" hidden="false" customHeight="false" outlineLevel="0" collapsed="false">
      <c r="A52" s="1" t="s">
        <v>160</v>
      </c>
      <c r="C52" s="27" t="s">
        <v>161</v>
      </c>
      <c r="G52" s="39" t="s">
        <v>162</v>
      </c>
    </row>
    <row r="53" customFormat="false" ht="12.8" hidden="false" customHeight="false" outlineLevel="0" collapsed="false">
      <c r="A53" s="1" t="s">
        <v>163</v>
      </c>
      <c r="C53" s="27" t="s">
        <v>164</v>
      </c>
      <c r="G53" s="1" t="s">
        <v>165</v>
      </c>
    </row>
    <row r="55" customFormat="false" ht="12.8" hidden="false" customHeight="false" outlineLevel="0" collapsed="false">
      <c r="A55" s="1" t="s">
        <v>166</v>
      </c>
    </row>
    <row r="57" customFormat="false" ht="12.8" hidden="false" customHeight="false" outlineLevel="0" collapsed="false">
      <c r="A57" s="1" t="s">
        <v>167</v>
      </c>
    </row>
    <row r="58" customFormat="false" ht="12.8" hidden="false" customHeight="false" outlineLevel="0" collapsed="false">
      <c r="A58" s="1" t="s">
        <v>168</v>
      </c>
    </row>
    <row r="59" customFormat="false" ht="12.8" hidden="false" customHeight="false" outlineLevel="0" collapsed="false">
      <c r="A59" s="1" t="s">
        <v>169</v>
      </c>
    </row>
    <row r="60" customFormat="false" ht="12.8" hidden="false" customHeight="false" outlineLevel="0" collapsed="false">
      <c r="A60" s="1" t="s">
        <v>170</v>
      </c>
    </row>
    <row r="61" customFormat="false" ht="12.8" hidden="false" customHeight="false" outlineLevel="0" collapsed="false">
      <c r="A61" s="1" t="s">
        <v>171</v>
      </c>
    </row>
    <row r="62" customFormat="false" ht="12.8" hidden="false" customHeight="false" outlineLevel="0" collapsed="false">
      <c r="A62" s="1" t="s">
        <v>172</v>
      </c>
    </row>
    <row r="63" customFormat="false" ht="12.8" hidden="false" customHeight="false" outlineLevel="0" collapsed="false">
      <c r="A63" s="27" t="s">
        <v>173</v>
      </c>
    </row>
    <row r="67" customFormat="false" ht="12.8" hidden="false" customHeight="false" outlineLevel="0" collapsed="false">
      <c r="A67" s="1" t="s">
        <v>174</v>
      </c>
    </row>
    <row r="97" customFormat="false" ht="12.8" hidden="false" customHeight="false" outlineLevel="0" collapsed="false">
      <c r="A97" s="1" t="s">
        <v>175</v>
      </c>
    </row>
    <row r="164" customFormat="false" ht="12.8" hidden="false" customHeight="false" outlineLevel="0" collapsed="false">
      <c r="A164" s="1" t="s">
        <v>176</v>
      </c>
    </row>
    <row r="165" customFormat="false" ht="12.8" hidden="false" customHeight="false" outlineLevel="0" collapsed="false">
      <c r="A165" s="1" t="s">
        <v>177</v>
      </c>
    </row>
    <row r="166" customFormat="false" ht="12.8" hidden="false" customHeight="false" outlineLevel="0" collapsed="false">
      <c r="A166" s="1" t="s">
        <v>178</v>
      </c>
    </row>
    <row r="167" customFormat="false" ht="12.8" hidden="false" customHeight="false" outlineLevel="0" collapsed="false">
      <c r="A167" s="1" t="s">
        <v>179</v>
      </c>
    </row>
    <row r="168" customFormat="false" ht="12.8" hidden="false" customHeight="false" outlineLevel="0" collapsed="false">
      <c r="A168" s="12" t="s">
        <v>180</v>
      </c>
    </row>
    <row r="169" customFormat="false" ht="12.8" hidden="false" customHeight="false" outlineLevel="0" collapsed="false">
      <c r="A169" s="12" t="s">
        <v>181</v>
      </c>
    </row>
  </sheetData>
  <hyperlinks>
    <hyperlink ref="V5" r:id="rId1" display="$10.19"/>
    <hyperlink ref="W5" r:id="rId2" display="$36 with resin"/>
    <hyperlink ref="X5" r:id="rId3" display="$31 kit #3 with extra screens"/>
    <hyperlink ref="H16" r:id="rId4" display="https://www.ebay.com/itm/374591499411 "/>
    <hyperlink ref="H17" r:id="rId5" display="https://www.ebay.com/itm/382475653421 "/>
    <hyperlink ref="H18" r:id="rId6" display="https://www.etsy.com/listing/1518393624/tea-light-incense-burner-resin-and-loose?variation0=3709520837 "/>
    <hyperlink ref="H19" r:id="rId7" display="https://www.ebay.com/itm/283720681362 "/>
    <hyperlink ref="H20" r:id="rId8" display="https://www.ebay.com/itm/254333543634 "/>
    <hyperlink ref="H21" r:id="rId9" display="https://www.ebay.com/itm/354396806708 "/>
    <hyperlink ref="H22" r:id="rId10" display="https://www.etsy.com/listing/901239040/brass-tea-light-burner-gift-pack "/>
    <hyperlink ref="H23" r:id="rId11" display="https://www.etsy.com/listing/957187415/traditional-resin-refill-pack-resin-gift "/>
    <hyperlink ref="H24" r:id="rId12" display="https://www.etsy.com/listing/985055683 "/>
    <hyperlink ref="H29" r:id="rId13" display="https://www.ebay.com/itm/304607273974 "/>
    <hyperlink ref="H30" r:id="rId14" display="https://www.ebay.com/itm/404580347317 "/>
    <hyperlink ref="H31" r:id="rId15" display="https://www.ebay.com/itm/234370801511 "/>
    <hyperlink ref="H32" r:id="rId16" display="https://www.ebay.com/itm/121436238061 "/>
    <hyperlink ref="A36" r:id="rId17" display="Cute tealight burner: $10.19 at https://www.ebay.com/itm/374821777476 "/>
    <hyperlink ref="C52" r:id="rId18" display="https://www.etsy.com/shop/ApothecarysGarden?section_id=14432099 "/>
    <hyperlink ref="C53" r:id="rId19" display="https://mermadearts.com/b/raw-incense-materials "/>
    <hyperlink ref="A63" r:id="rId20" display=" - https://mermadearts.com/i/to-break-up-large-pieces-of-resin-for-burning-or-heating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drawing r:id="rId2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G118"/>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19" activeCellId="0" sqref="A119"/>
    </sheetView>
  </sheetViews>
  <sheetFormatPr defaultColWidth="11.55078125" defaultRowHeight="12.8" zeroHeight="false" outlineLevelRow="0" outlineLevelCol="0"/>
  <cols>
    <col collapsed="false" customWidth="true" hidden="false" outlineLevel="0" max="1" min="1" style="1" width="23.65"/>
  </cols>
  <sheetData>
    <row r="1" s="5" customFormat="true" ht="12.8" hidden="false" customHeight="false" outlineLevel="0" collapsed="false">
      <c r="A1" s="26" t="s">
        <v>0</v>
      </c>
    </row>
    <row r="2" s="5" customFormat="true" ht="12.8" hidden="false" customHeight="false" outlineLevel="0" collapsed="false">
      <c r="A2" s="26" t="s">
        <v>182</v>
      </c>
    </row>
    <row r="3" customFormat="false" ht="12.8" hidden="false" customHeight="false" outlineLevel="0" collapsed="false">
      <c r="A3" s="26" t="s">
        <v>183</v>
      </c>
      <c r="B3" s="5"/>
      <c r="C3" s="5"/>
      <c r="D3" s="5"/>
      <c r="E3" s="5"/>
      <c r="F3" s="5"/>
      <c r="G3" s="5"/>
    </row>
    <row r="5" customFormat="false" ht="12.8" hidden="false" customHeight="false" outlineLevel="0" collapsed="false">
      <c r="A5" s="1" t="s">
        <v>184</v>
      </c>
    </row>
    <row r="6" customFormat="false" ht="12.8" hidden="false" customHeight="false" outlineLevel="0" collapsed="false">
      <c r="A6" s="1" t="s">
        <v>185</v>
      </c>
    </row>
    <row r="7" customFormat="false" ht="12.8" hidden="false" customHeight="false" outlineLevel="0" collapsed="false">
      <c r="A7" s="1" t="s">
        <v>186</v>
      </c>
    </row>
    <row r="8" customFormat="false" ht="12.8" hidden="false" customHeight="false" outlineLevel="0" collapsed="false">
      <c r="A8" s="1" t="s">
        <v>187</v>
      </c>
    </row>
    <row r="9" customFormat="false" ht="12.8" hidden="false" customHeight="false" outlineLevel="0" collapsed="false">
      <c r="A9" s="1" t="s">
        <v>188</v>
      </c>
    </row>
    <row r="11" customFormat="false" ht="46" hidden="false" customHeight="false" outlineLevel="0" collapsed="false">
      <c r="A11" s="43" t="s">
        <v>189</v>
      </c>
      <c r="B11" s="43" t="s">
        <v>190</v>
      </c>
      <c r="C11" s="44" t="s">
        <v>191</v>
      </c>
      <c r="D11" s="43" t="s">
        <v>192</v>
      </c>
      <c r="E11" s="43" t="s">
        <v>193</v>
      </c>
      <c r="F11" s="43" t="s">
        <v>194</v>
      </c>
    </row>
    <row r="12" customFormat="false" ht="12.8" hidden="false" customHeight="false" outlineLevel="0" collapsed="false">
      <c r="A12" s="1" t="s">
        <v>195</v>
      </c>
      <c r="B12" s="1" t="s">
        <v>196</v>
      </c>
      <c r="C12" s="1" t="s">
        <v>197</v>
      </c>
      <c r="D12" s="1" t="s">
        <v>198</v>
      </c>
      <c r="E12" s="1" t="s">
        <v>199</v>
      </c>
      <c r="F12" s="1" t="s">
        <v>200</v>
      </c>
    </row>
    <row r="13" customFormat="false" ht="12.8" hidden="false" customHeight="false" outlineLevel="0" collapsed="false">
      <c r="A13" s="1" t="s">
        <v>201</v>
      </c>
      <c r="B13" s="1" t="s">
        <v>196</v>
      </c>
      <c r="C13" s="1" t="s">
        <v>202</v>
      </c>
      <c r="D13" s="1" t="s">
        <v>198</v>
      </c>
      <c r="E13" s="1" t="s">
        <v>199</v>
      </c>
      <c r="F13" s="1" t="s">
        <v>203</v>
      </c>
    </row>
    <row r="14" customFormat="false" ht="12.8" hidden="false" customHeight="false" outlineLevel="0" collapsed="false">
      <c r="A14" s="1" t="s">
        <v>204</v>
      </c>
      <c r="B14" s="1" t="s">
        <v>196</v>
      </c>
      <c r="C14" s="1" t="s">
        <v>197</v>
      </c>
      <c r="D14" s="1" t="s">
        <v>198</v>
      </c>
      <c r="E14" s="1" t="s">
        <v>205</v>
      </c>
      <c r="F14" s="1" t="s">
        <v>203</v>
      </c>
    </row>
    <row r="15" customFormat="false" ht="12.8" hidden="false" customHeight="false" outlineLevel="0" collapsed="false">
      <c r="A15" s="1" t="s">
        <v>206</v>
      </c>
      <c r="B15" s="1" t="s">
        <v>196</v>
      </c>
      <c r="C15" s="1" t="s">
        <v>202</v>
      </c>
      <c r="D15" s="1" t="s">
        <v>207</v>
      </c>
      <c r="E15" s="1" t="s">
        <v>205</v>
      </c>
      <c r="F15" s="1" t="s">
        <v>199</v>
      </c>
    </row>
    <row r="16" customFormat="false" ht="12.8" hidden="false" customHeight="false" outlineLevel="0" collapsed="false">
      <c r="A16" s="1" t="s">
        <v>208</v>
      </c>
      <c r="B16" s="1" t="s">
        <v>209</v>
      </c>
      <c r="C16" s="1" t="s">
        <v>210</v>
      </c>
      <c r="D16" s="1" t="s">
        <v>207</v>
      </c>
      <c r="E16" s="1" t="s">
        <v>211</v>
      </c>
      <c r="F16" s="1" t="s">
        <v>212</v>
      </c>
    </row>
    <row r="19" customFormat="false" ht="12.8" hidden="false" customHeight="false" outlineLevel="0" collapsed="false">
      <c r="A19" s="43" t="s">
        <v>213</v>
      </c>
      <c r="B19" s="43"/>
      <c r="C19" s="43"/>
      <c r="D19" s="45" t="n">
        <v>100</v>
      </c>
    </row>
    <row r="20" customFormat="false" ht="12.8" hidden="false" customHeight="false" outlineLevel="0" collapsed="false">
      <c r="A20" s="43" t="s">
        <v>214</v>
      </c>
      <c r="B20" s="43" t="s">
        <v>215</v>
      </c>
      <c r="C20" s="43" t="s">
        <v>216</v>
      </c>
      <c r="D20" s="45"/>
    </row>
    <row r="21" customFormat="false" ht="12.8" hidden="false" customHeight="false" outlineLevel="0" collapsed="false">
      <c r="A21" s="43" t="s">
        <v>217</v>
      </c>
      <c r="B21" s="43"/>
      <c r="C21" s="43"/>
      <c r="D21" s="45"/>
    </row>
    <row r="22" customFormat="false" ht="12.8" hidden="false" customHeight="false" outlineLevel="0" collapsed="false">
      <c r="A22" s="1" t="s">
        <v>218</v>
      </c>
    </row>
    <row r="23" customFormat="false" ht="12.8" hidden="false" customHeight="false" outlineLevel="0" collapsed="false">
      <c r="A23" s="1" t="s">
        <v>219</v>
      </c>
    </row>
    <row r="24" customFormat="false" ht="12.8" hidden="false" customHeight="false" outlineLevel="0" collapsed="false">
      <c r="A24" s="12" t="s">
        <v>220</v>
      </c>
    </row>
    <row r="25" customFormat="false" ht="12.8" hidden="false" customHeight="false" outlineLevel="0" collapsed="false">
      <c r="A25" s="12" t="s">
        <v>221</v>
      </c>
    </row>
    <row r="26" customFormat="false" ht="12.8" hidden="false" customHeight="false" outlineLevel="0" collapsed="false">
      <c r="A26" s="12" t="s">
        <v>222</v>
      </c>
    </row>
    <row r="27" customFormat="false" ht="12.8" hidden="false" customHeight="false" outlineLevel="0" collapsed="false">
      <c r="A27" s="12" t="s">
        <v>223</v>
      </c>
    </row>
    <row r="28" customFormat="false" ht="12.8" hidden="false" customHeight="false" outlineLevel="0" collapsed="false">
      <c r="A28" s="1" t="s">
        <v>224</v>
      </c>
    </row>
    <row r="29" customFormat="false" ht="12.8" hidden="false" customHeight="false" outlineLevel="0" collapsed="false">
      <c r="A29" s="1" t="s">
        <v>225</v>
      </c>
    </row>
    <row r="30" customFormat="false" ht="12.8" hidden="false" customHeight="false" outlineLevel="0" collapsed="false">
      <c r="A30" s="41" t="s">
        <v>226</v>
      </c>
    </row>
    <row r="31" customFormat="false" ht="12.8" hidden="false" customHeight="false" outlineLevel="0" collapsed="false">
      <c r="A31" s="1" t="s">
        <v>227</v>
      </c>
    </row>
    <row r="32" customFormat="false" ht="12.8" hidden="false" customHeight="false" outlineLevel="0" collapsed="false">
      <c r="A32" s="1" t="s">
        <v>228</v>
      </c>
    </row>
    <row r="33" customFormat="false" ht="12.8" hidden="false" customHeight="false" outlineLevel="0" collapsed="false">
      <c r="A33" s="1" t="s">
        <v>229</v>
      </c>
    </row>
    <row r="34" customFormat="false" ht="12.8" hidden="false" customHeight="false" outlineLevel="0" collapsed="false">
      <c r="A34" s="1" t="s">
        <v>230</v>
      </c>
      <c r="D34" s="1" t="n">
        <v>20</v>
      </c>
      <c r="F34" s="1" t="s">
        <v>231</v>
      </c>
      <c r="G34" s="1" t="s">
        <v>232</v>
      </c>
    </row>
    <row r="35" customFormat="false" ht="12.8" hidden="false" customHeight="false" outlineLevel="0" collapsed="false">
      <c r="A35" s="1" t="s">
        <v>233</v>
      </c>
    </row>
    <row r="36" customFormat="false" ht="12.8" hidden="false" customHeight="false" outlineLevel="0" collapsed="false">
      <c r="A36" s="1" t="s">
        <v>234</v>
      </c>
    </row>
    <row r="37" customFormat="false" ht="12.8" hidden="false" customHeight="false" outlineLevel="0" collapsed="false">
      <c r="A37" s="12" t="s">
        <v>235</v>
      </c>
    </row>
    <row r="38" customFormat="false" ht="12.8" hidden="false" customHeight="false" outlineLevel="0" collapsed="false">
      <c r="A38" s="12" t="s">
        <v>236</v>
      </c>
    </row>
    <row r="39" customFormat="false" ht="12.8" hidden="false" customHeight="false" outlineLevel="0" collapsed="false">
      <c r="A39" s="12" t="s">
        <v>237</v>
      </c>
    </row>
    <row r="40" customFormat="false" ht="12.8" hidden="false" customHeight="false" outlineLevel="0" collapsed="false">
      <c r="A40" s="12"/>
    </row>
    <row r="42" customFormat="false" ht="12.8" hidden="false" customHeight="false" outlineLevel="0" collapsed="false">
      <c r="A42" s="43" t="s">
        <v>238</v>
      </c>
      <c r="B42" s="43"/>
      <c r="C42" s="43"/>
      <c r="D42" s="45" t="n">
        <v>190</v>
      </c>
    </row>
    <row r="43" customFormat="false" ht="12.8" hidden="false" customHeight="false" outlineLevel="0" collapsed="false">
      <c r="A43" s="43" t="s">
        <v>239</v>
      </c>
      <c r="B43" s="43" t="s">
        <v>240</v>
      </c>
      <c r="C43" s="43" t="s">
        <v>241</v>
      </c>
      <c r="D43" s="45"/>
    </row>
    <row r="44" customFormat="false" ht="12.8" hidden="false" customHeight="false" outlineLevel="0" collapsed="false">
      <c r="A44" s="43" t="s">
        <v>242</v>
      </c>
      <c r="B44" s="43"/>
      <c r="C44" s="43"/>
      <c r="D44" s="45"/>
    </row>
    <row r="45" customFormat="false" ht="12.8" hidden="false" customHeight="false" outlineLevel="0" collapsed="false">
      <c r="A45" s="1" t="s">
        <v>243</v>
      </c>
    </row>
    <row r="46" customFormat="false" ht="12.8" hidden="false" customHeight="false" outlineLevel="0" collapsed="false">
      <c r="A46" s="1" t="s">
        <v>244</v>
      </c>
    </row>
    <row r="47" customFormat="false" ht="12.8" hidden="false" customHeight="false" outlineLevel="0" collapsed="false">
      <c r="A47" s="1" t="s">
        <v>245</v>
      </c>
    </row>
    <row r="48" customFormat="false" ht="12.8" hidden="false" customHeight="false" outlineLevel="0" collapsed="false">
      <c r="A48" s="12" t="s">
        <v>246</v>
      </c>
    </row>
    <row r="49" customFormat="false" ht="12.8" hidden="false" customHeight="false" outlineLevel="0" collapsed="false">
      <c r="A49" s="12" t="s">
        <v>247</v>
      </c>
    </row>
    <row r="50" customFormat="false" ht="12.8" hidden="false" customHeight="false" outlineLevel="0" collapsed="false">
      <c r="A50" s="1" t="s">
        <v>248</v>
      </c>
    </row>
    <row r="51" customFormat="false" ht="12.8" hidden="false" customHeight="false" outlineLevel="0" collapsed="false">
      <c r="A51" s="1" t="s">
        <v>249</v>
      </c>
    </row>
    <row r="52" customFormat="false" ht="12.8" hidden="false" customHeight="false" outlineLevel="0" collapsed="false">
      <c r="A52" s="1" t="s">
        <v>229</v>
      </c>
    </row>
    <row r="53" customFormat="false" ht="12.8" hidden="false" customHeight="false" outlineLevel="0" collapsed="false">
      <c r="A53" s="1" t="s">
        <v>230</v>
      </c>
      <c r="D53" s="1" t="n">
        <f aca="false">8*7</f>
        <v>56</v>
      </c>
      <c r="F53" s="1" t="s">
        <v>250</v>
      </c>
      <c r="G53" s="1" t="s">
        <v>232</v>
      </c>
    </row>
    <row r="54" customFormat="false" ht="12.8" hidden="false" customHeight="false" outlineLevel="0" collapsed="false">
      <c r="A54" s="1" t="s">
        <v>251</v>
      </c>
    </row>
    <row r="55" customFormat="false" ht="12.8" hidden="false" customHeight="false" outlineLevel="0" collapsed="false">
      <c r="A55" s="1" t="s">
        <v>252</v>
      </c>
    </row>
    <row r="56" customFormat="false" ht="12.8" hidden="false" customHeight="false" outlineLevel="0" collapsed="false">
      <c r="A56" s="1" t="s">
        <v>253</v>
      </c>
    </row>
    <row r="57" customFormat="false" ht="12.8" hidden="false" customHeight="false" outlineLevel="0" collapsed="false">
      <c r="A57" s="1" t="s">
        <v>254</v>
      </c>
    </row>
    <row r="58" customFormat="false" ht="12.8" hidden="false" customHeight="false" outlineLevel="0" collapsed="false">
      <c r="A58" s="1" t="s">
        <v>255</v>
      </c>
    </row>
    <row r="61" customFormat="false" ht="12.8" hidden="false" customHeight="false" outlineLevel="0" collapsed="false">
      <c r="A61" s="43" t="s">
        <v>256</v>
      </c>
      <c r="B61" s="43"/>
      <c r="C61" s="43"/>
      <c r="D61" s="43"/>
    </row>
    <row r="62" customFormat="false" ht="12.8" hidden="false" customHeight="false" outlineLevel="0" collapsed="false">
      <c r="A62" s="43" t="s">
        <v>257</v>
      </c>
      <c r="B62" s="43" t="s">
        <v>258</v>
      </c>
      <c r="C62" s="43" t="s">
        <v>259</v>
      </c>
      <c r="D62" s="43"/>
    </row>
    <row r="63" customFormat="false" ht="12.8" hidden="false" customHeight="false" outlineLevel="0" collapsed="false">
      <c r="A63" s="43" t="s">
        <v>217</v>
      </c>
      <c r="B63" s="43"/>
      <c r="C63" s="43"/>
      <c r="D63" s="43"/>
    </row>
    <row r="64" customFormat="false" ht="12.8" hidden="false" customHeight="false" outlineLevel="0" collapsed="false">
      <c r="A64" s="1" t="s">
        <v>260</v>
      </c>
    </row>
    <row r="65" customFormat="false" ht="12.8" hidden="false" customHeight="false" outlineLevel="0" collapsed="false">
      <c r="A65" s="1" t="s">
        <v>261</v>
      </c>
    </row>
    <row r="66" customFormat="false" ht="12.8" hidden="false" customHeight="false" outlineLevel="0" collapsed="false">
      <c r="A66" s="1" t="s">
        <v>262</v>
      </c>
    </row>
    <row r="67" customFormat="false" ht="12.8" hidden="false" customHeight="false" outlineLevel="0" collapsed="false">
      <c r="A67" s="1" t="s">
        <v>263</v>
      </c>
    </row>
    <row r="68" customFormat="false" ht="12.8" hidden="false" customHeight="false" outlineLevel="0" collapsed="false">
      <c r="A68" s="1" t="s">
        <v>264</v>
      </c>
    </row>
    <row r="69" customFormat="false" ht="12.8" hidden="false" customHeight="false" outlineLevel="0" collapsed="false">
      <c r="A69" s="1" t="s">
        <v>230</v>
      </c>
      <c r="D69" s="12" t="n">
        <v>21</v>
      </c>
    </row>
    <row r="70" customFormat="false" ht="12.8" hidden="false" customHeight="false" outlineLevel="0" collapsed="false">
      <c r="A70" s="1" t="s">
        <v>265</v>
      </c>
    </row>
    <row r="71" customFormat="false" ht="12.8" hidden="false" customHeight="false" outlineLevel="0" collapsed="false">
      <c r="A71" s="1" t="s">
        <v>266</v>
      </c>
    </row>
    <row r="72" customFormat="false" ht="12.8" hidden="false" customHeight="false" outlineLevel="0" collapsed="false">
      <c r="A72" s="1" t="s">
        <v>267</v>
      </c>
    </row>
    <row r="73" customFormat="false" ht="12.8" hidden="false" customHeight="false" outlineLevel="0" collapsed="false">
      <c r="A73" s="1" t="s">
        <v>268</v>
      </c>
    </row>
    <row r="74" customFormat="false" ht="12.8" hidden="false" customHeight="false" outlineLevel="0" collapsed="false">
      <c r="A74" s="1" t="s">
        <v>269</v>
      </c>
    </row>
    <row r="75" customFormat="false" ht="12.8" hidden="false" customHeight="false" outlineLevel="0" collapsed="false">
      <c r="A75" s="1" t="s">
        <v>270</v>
      </c>
    </row>
    <row r="76" customFormat="false" ht="12.8" hidden="false" customHeight="false" outlineLevel="0" collapsed="false">
      <c r="A76" s="12" t="s">
        <v>271</v>
      </c>
    </row>
    <row r="77" customFormat="false" ht="12.8" hidden="false" customHeight="false" outlineLevel="0" collapsed="false">
      <c r="A77" s="1" t="s">
        <v>272</v>
      </c>
    </row>
    <row r="78" customFormat="false" ht="12.8" hidden="false" customHeight="false" outlineLevel="0" collapsed="false">
      <c r="A78" s="12" t="s">
        <v>273</v>
      </c>
    </row>
    <row r="81" customFormat="false" ht="12.8" hidden="false" customHeight="false" outlineLevel="0" collapsed="false">
      <c r="A81" s="43" t="s">
        <v>274</v>
      </c>
      <c r="B81" s="43"/>
      <c r="C81" s="43"/>
      <c r="D81" s="45" t="n">
        <v>340</v>
      </c>
    </row>
    <row r="82" customFormat="false" ht="12.8" hidden="false" customHeight="false" outlineLevel="0" collapsed="false">
      <c r="A82" s="43" t="s">
        <v>275</v>
      </c>
      <c r="B82" s="43" t="s">
        <v>276</v>
      </c>
      <c r="C82" s="43" t="s">
        <v>277</v>
      </c>
      <c r="D82" s="45"/>
    </row>
    <row r="83" customFormat="false" ht="12.8" hidden="false" customHeight="false" outlineLevel="0" collapsed="false">
      <c r="A83" s="43" t="s">
        <v>278</v>
      </c>
      <c r="B83" s="43"/>
      <c r="C83" s="43"/>
      <c r="D83" s="45"/>
    </row>
    <row r="84" customFormat="false" ht="12.8" hidden="false" customHeight="false" outlineLevel="0" collapsed="false">
      <c r="A84" s="1" t="s">
        <v>279</v>
      </c>
    </row>
    <row r="85" customFormat="false" ht="12.8" hidden="false" customHeight="false" outlineLevel="0" collapsed="false">
      <c r="A85" s="1" t="s">
        <v>280</v>
      </c>
    </row>
    <row r="86" customFormat="false" ht="12.8" hidden="false" customHeight="false" outlineLevel="0" collapsed="false">
      <c r="A86" s="1" t="s">
        <v>281</v>
      </c>
    </row>
    <row r="87" customFormat="false" ht="12.8" hidden="false" customHeight="false" outlineLevel="0" collapsed="false">
      <c r="A87" s="1" t="s">
        <v>282</v>
      </c>
    </row>
    <row r="88" customFormat="false" ht="12.8" hidden="false" customHeight="false" outlineLevel="0" collapsed="false">
      <c r="A88" s="1" t="s">
        <v>283</v>
      </c>
    </row>
    <row r="89" customFormat="false" ht="12.8" hidden="false" customHeight="false" outlineLevel="0" collapsed="false">
      <c r="A89" s="1" t="s">
        <v>284</v>
      </c>
    </row>
    <row r="90" customFormat="false" ht="12.8" hidden="false" customHeight="false" outlineLevel="0" collapsed="false">
      <c r="A90" s="1" t="s">
        <v>285</v>
      </c>
    </row>
    <row r="91" customFormat="false" ht="12.8" hidden="false" customHeight="false" outlineLevel="0" collapsed="false">
      <c r="A91" s="1" t="s">
        <v>286</v>
      </c>
    </row>
    <row r="92" customFormat="false" ht="12.8" hidden="false" customHeight="false" outlineLevel="0" collapsed="false">
      <c r="A92" s="12" t="s">
        <v>287</v>
      </c>
    </row>
    <row r="93" customFormat="false" ht="12.8" hidden="false" customHeight="false" outlineLevel="0" collapsed="false">
      <c r="A93" s="1" t="s">
        <v>230</v>
      </c>
      <c r="D93" s="1" t="n">
        <f aca="false">12*7</f>
        <v>84</v>
      </c>
      <c r="F93" s="1" t="s">
        <v>288</v>
      </c>
      <c r="G93" s="1" t="s">
        <v>232</v>
      </c>
    </row>
    <row r="94" customFormat="false" ht="12.8" hidden="false" customHeight="false" outlineLevel="0" collapsed="false">
      <c r="A94" s="1" t="s">
        <v>289</v>
      </c>
    </row>
    <row r="95" customFormat="false" ht="12.8" hidden="false" customHeight="false" outlineLevel="0" collapsed="false">
      <c r="A95" s="1" t="s">
        <v>290</v>
      </c>
    </row>
    <row r="96" customFormat="false" ht="12.8" hidden="false" customHeight="false" outlineLevel="0" collapsed="false">
      <c r="A96" s="41" t="s">
        <v>291</v>
      </c>
    </row>
    <row r="99" customFormat="false" ht="12.8" hidden="false" customHeight="false" outlineLevel="0" collapsed="false">
      <c r="A99" s="43" t="s">
        <v>292</v>
      </c>
      <c r="B99" s="43"/>
      <c r="C99" s="43"/>
      <c r="D99" s="45" t="n">
        <v>0</v>
      </c>
    </row>
    <row r="100" customFormat="false" ht="12.8" hidden="false" customHeight="false" outlineLevel="0" collapsed="false">
      <c r="A100" s="43" t="s">
        <v>214</v>
      </c>
      <c r="B100" s="43" t="s">
        <v>293</v>
      </c>
      <c r="C100" s="43" t="s">
        <v>259</v>
      </c>
      <c r="D100" s="45"/>
    </row>
    <row r="101" customFormat="false" ht="12.8" hidden="false" customHeight="false" outlineLevel="0" collapsed="false">
      <c r="A101" s="43" t="s">
        <v>217</v>
      </c>
      <c r="B101" s="43"/>
      <c r="C101" s="43"/>
      <c r="D101" s="45"/>
    </row>
    <row r="102" customFormat="false" ht="12.8" hidden="false" customHeight="false" outlineLevel="0" collapsed="false">
      <c r="A102" s="1" t="s">
        <v>294</v>
      </c>
    </row>
    <row r="103" customFormat="false" ht="12.8" hidden="false" customHeight="false" outlineLevel="0" collapsed="false">
      <c r="A103" s="1" t="s">
        <v>295</v>
      </c>
    </row>
    <row r="104" customFormat="false" ht="12.8" hidden="false" customHeight="false" outlineLevel="0" collapsed="false">
      <c r="A104" s="1" t="s">
        <v>296</v>
      </c>
    </row>
    <row r="105" customFormat="false" ht="12.8" hidden="false" customHeight="false" outlineLevel="0" collapsed="false">
      <c r="A105" s="1" t="s">
        <v>297</v>
      </c>
    </row>
    <row r="106" customFormat="false" ht="12.8" hidden="false" customHeight="false" outlineLevel="0" collapsed="false">
      <c r="A106" s="1" t="s">
        <v>298</v>
      </c>
    </row>
    <row r="107" customFormat="false" ht="12.8" hidden="false" customHeight="false" outlineLevel="0" collapsed="false">
      <c r="A107" s="1" t="s">
        <v>299</v>
      </c>
    </row>
    <row r="108" customFormat="false" ht="12.8" hidden="false" customHeight="false" outlineLevel="0" collapsed="false">
      <c r="A108" s="1" t="s">
        <v>230</v>
      </c>
      <c r="D108" s="1" t="n">
        <v>21</v>
      </c>
    </row>
    <row r="109" customFormat="false" ht="12.8" hidden="false" customHeight="false" outlineLevel="0" collapsed="false">
      <c r="A109" s="1" t="s">
        <v>300</v>
      </c>
      <c r="D109" s="1"/>
    </row>
    <row r="110" customFormat="false" ht="12.8" hidden="false" customHeight="false" outlineLevel="0" collapsed="false">
      <c r="A110" s="1" t="s">
        <v>301</v>
      </c>
      <c r="D110" s="1"/>
    </row>
    <row r="111" customFormat="false" ht="12.8" hidden="false" customHeight="false" outlineLevel="0" collapsed="false">
      <c r="D111" s="1"/>
    </row>
    <row r="112" customFormat="false" ht="12.8" hidden="false" customHeight="false" outlineLevel="0" collapsed="false">
      <c r="D112" s="1"/>
    </row>
    <row r="113" customFormat="false" ht="12.8" hidden="false" customHeight="false" outlineLevel="0" collapsed="false">
      <c r="A113" s="43" t="s">
        <v>302</v>
      </c>
      <c r="B113" s="43"/>
      <c r="C113" s="43"/>
      <c r="D113" s="45" t="n">
        <v>0</v>
      </c>
    </row>
    <row r="114" customFormat="false" ht="12.8" hidden="false" customHeight="false" outlineLevel="0" collapsed="false">
      <c r="A114" s="43" t="s">
        <v>214</v>
      </c>
      <c r="B114" s="43" t="s">
        <v>303</v>
      </c>
      <c r="C114" s="43" t="s">
        <v>259</v>
      </c>
      <c r="D114" s="45"/>
    </row>
    <row r="115" customFormat="false" ht="12.8" hidden="false" customHeight="false" outlineLevel="0" collapsed="false">
      <c r="A115" s="43" t="s">
        <v>217</v>
      </c>
      <c r="B115" s="43"/>
      <c r="C115" s="43"/>
      <c r="D115" s="45"/>
    </row>
    <row r="116" customFormat="false" ht="12.8" hidden="false" customHeight="false" outlineLevel="0" collapsed="false">
      <c r="A116" s="1" t="s">
        <v>304</v>
      </c>
    </row>
    <row r="117" customFormat="false" ht="12.8" hidden="false" customHeight="false" outlineLevel="0" collapsed="false">
      <c r="A117" s="1" t="s">
        <v>305</v>
      </c>
    </row>
    <row r="118" customFormat="false" ht="12.8" hidden="false" customHeight="false" outlineLevel="0" collapsed="false">
      <c r="A118" s="1" t="s">
        <v>306</v>
      </c>
    </row>
  </sheetData>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E63"/>
  <sheetViews>
    <sheetView showFormulas="false" showGridLines="true" showRowColHeaders="true" showZeros="true" rightToLeft="false" tabSelected="true" showOutlineSymbols="true" defaultGridColor="true" view="normal" topLeftCell="A1" colorId="64" zoomScale="100" zoomScaleNormal="100" zoomScalePageLayoutView="100" workbookViewId="0">
      <selection pane="topLeft" activeCell="E25" activeCellId="0" sqref="E25"/>
    </sheetView>
  </sheetViews>
  <sheetFormatPr defaultColWidth="11.53515625" defaultRowHeight="12.8" zeroHeight="false" outlineLevelRow="0" outlineLevelCol="0"/>
  <cols>
    <col collapsed="false" customWidth="true" hidden="false" outlineLevel="0" max="1" min="1" style="1" width="16.98"/>
    <col collapsed="false" customWidth="true" hidden="false" outlineLevel="0" max="4" min="4" style="1" width="15.51"/>
    <col collapsed="false" customWidth="true" hidden="false" outlineLevel="0" max="5" min="5" style="1" width="162.75"/>
  </cols>
  <sheetData>
    <row r="1" s="5" customFormat="true" ht="12.8" hidden="false" customHeight="false" outlineLevel="0" collapsed="false">
      <c r="A1" s="26" t="s">
        <v>0</v>
      </c>
      <c r="D1" s="26"/>
      <c r="E1" s="26"/>
    </row>
    <row r="2" s="5" customFormat="true" ht="12.8" hidden="false" customHeight="false" outlineLevel="0" collapsed="false">
      <c r="A2" s="26" t="s">
        <v>307</v>
      </c>
      <c r="D2" s="26"/>
      <c r="E2" s="26"/>
    </row>
    <row r="3" s="5" customFormat="true" ht="12.8" hidden="false" customHeight="false" outlineLevel="0" collapsed="false">
      <c r="A3" s="26" t="s">
        <v>308</v>
      </c>
      <c r="D3" s="26"/>
      <c r="E3" s="26"/>
    </row>
    <row r="4" s="5" customFormat="true" ht="12.8" hidden="false" customHeight="false" outlineLevel="0" collapsed="false">
      <c r="A4" s="26" t="s">
        <v>309</v>
      </c>
      <c r="D4" s="26"/>
      <c r="E4" s="26"/>
    </row>
    <row r="5" s="5" customFormat="true" ht="12.8" hidden="false" customHeight="false" outlineLevel="0" collapsed="false">
      <c r="A5" s="26" t="s">
        <v>310</v>
      </c>
      <c r="D5" s="26"/>
      <c r="E5" s="26"/>
    </row>
    <row r="6" s="5" customFormat="true" ht="12.8" hidden="false" customHeight="false" outlineLevel="0" collapsed="false">
      <c r="A6" s="26" t="s">
        <v>311</v>
      </c>
      <c r="D6" s="26"/>
      <c r="E6" s="26"/>
    </row>
    <row r="8" customFormat="false" ht="12.8" hidden="false" customHeight="false" outlineLevel="0" collapsed="false">
      <c r="A8" s="1" t="s">
        <v>312</v>
      </c>
    </row>
    <row r="10" customFormat="false" ht="12.8" hidden="false" customHeight="false" outlineLevel="0" collapsed="false">
      <c r="A10" s="46" t="s">
        <v>313</v>
      </c>
      <c r="B10" s="46" t="s">
        <v>314</v>
      </c>
      <c r="C10" s="46" t="s">
        <v>315</v>
      </c>
      <c r="D10" s="46" t="s">
        <v>316</v>
      </c>
      <c r="E10" s="46" t="s">
        <v>66</v>
      </c>
    </row>
    <row r="11" customFormat="false" ht="12.8" hidden="false" customHeight="false" outlineLevel="0" collapsed="false">
      <c r="A11" s="1" t="s">
        <v>317</v>
      </c>
      <c r="B11" s="47" t="n">
        <v>3.375</v>
      </c>
      <c r="C11" s="47" t="n">
        <v>2.125</v>
      </c>
      <c r="D11" s="47" t="n">
        <v>112</v>
      </c>
      <c r="E11" s="47" t="s">
        <v>318</v>
      </c>
    </row>
    <row r="12" customFormat="false" ht="12.8" hidden="false" customHeight="false" outlineLevel="0" collapsed="false">
      <c r="A12" s="1" t="s">
        <v>319</v>
      </c>
      <c r="B12" s="47" t="n">
        <v>3.5</v>
      </c>
      <c r="C12" s="47" t="n">
        <v>2.5</v>
      </c>
      <c r="D12" s="47" t="s">
        <v>320</v>
      </c>
      <c r="E12" s="47"/>
    </row>
    <row r="13" customFormat="false" ht="12.8" hidden="false" customHeight="false" outlineLevel="0" collapsed="false">
      <c r="A13" s="1" t="s">
        <v>321</v>
      </c>
      <c r="B13" s="47" t="n">
        <v>3.5</v>
      </c>
      <c r="C13" s="47" t="n">
        <v>2.5</v>
      </c>
      <c r="D13" s="47" t="s">
        <v>322</v>
      </c>
      <c r="E13" s="47" t="s">
        <v>323</v>
      </c>
    </row>
    <row r="14" customFormat="false" ht="12.8" hidden="false" customHeight="false" outlineLevel="0" collapsed="false">
      <c r="A14" s="1" t="s">
        <v>324</v>
      </c>
      <c r="B14" s="47" t="n">
        <v>3.125</v>
      </c>
      <c r="C14" s="47" t="n">
        <v>2.125</v>
      </c>
      <c r="D14" s="47" t="n">
        <f aca="false">95+25+4+2</f>
        <v>126</v>
      </c>
      <c r="E14" s="47"/>
    </row>
    <row r="15" customFormat="false" ht="12.8" hidden="false" customHeight="false" outlineLevel="0" collapsed="false">
      <c r="A15" s="1" t="s">
        <v>325</v>
      </c>
      <c r="B15" s="47" t="n">
        <v>3.5</v>
      </c>
      <c r="C15" s="47" t="n">
        <v>2.25</v>
      </c>
      <c r="D15" s="47" t="n">
        <v>50</v>
      </c>
      <c r="E15" s="47"/>
    </row>
    <row r="16" customFormat="false" ht="12.8" hidden="false" customHeight="false" outlineLevel="0" collapsed="false">
      <c r="A16" s="1" t="s">
        <v>326</v>
      </c>
      <c r="B16" s="47" t="n">
        <v>3.5</v>
      </c>
      <c r="C16" s="47" t="n">
        <v>2.5</v>
      </c>
      <c r="D16" s="47" t="n">
        <v>110</v>
      </c>
      <c r="E16" s="47" t="s">
        <v>323</v>
      </c>
    </row>
    <row r="17" customFormat="false" ht="12.8" hidden="false" customHeight="false" outlineLevel="0" collapsed="false">
      <c r="A17" s="1" t="s">
        <v>327</v>
      </c>
      <c r="B17" s="47" t="n">
        <v>4.9</v>
      </c>
      <c r="C17" s="47" t="n">
        <v>2.9</v>
      </c>
      <c r="D17" s="47" t="n">
        <v>78</v>
      </c>
      <c r="E17" s="47" t="s">
        <v>328</v>
      </c>
    </row>
    <row r="18" customFormat="false" ht="12.8" hidden="false" customHeight="false" outlineLevel="0" collapsed="false">
      <c r="A18" s="1" t="s">
        <v>329</v>
      </c>
      <c r="B18" s="47" t="n">
        <v>6.9</v>
      </c>
      <c r="C18" s="47" t="n">
        <v>4</v>
      </c>
      <c r="D18" s="47" t="n">
        <v>78</v>
      </c>
      <c r="E18" s="47" t="s">
        <v>328</v>
      </c>
    </row>
    <row r="19" customFormat="false" ht="12.8" hidden="false" customHeight="false" outlineLevel="0" collapsed="false">
      <c r="A19" s="1" t="s">
        <v>330</v>
      </c>
      <c r="B19" s="47" t="n">
        <v>3.5</v>
      </c>
      <c r="C19" s="47" t="n">
        <v>2.5</v>
      </c>
      <c r="D19" s="47"/>
      <c r="E19" s="47" t="s">
        <v>331</v>
      </c>
    </row>
    <row r="20" customFormat="false" ht="12.8" hidden="false" customHeight="false" outlineLevel="0" collapsed="false">
      <c r="A20" s="1" t="s">
        <v>332</v>
      </c>
      <c r="B20" s="47" t="n">
        <v>3.6</v>
      </c>
      <c r="C20" s="47" t="n">
        <v>2.6</v>
      </c>
      <c r="D20" s="47"/>
      <c r="E20" s="47"/>
    </row>
    <row r="22" customFormat="false" ht="12.8" hidden="false" customHeight="false" outlineLevel="0" collapsed="false">
      <c r="A22" s="46" t="s">
        <v>333</v>
      </c>
      <c r="B22" s="48"/>
      <c r="C22" s="48"/>
      <c r="D22" s="46"/>
      <c r="E22" s="46"/>
    </row>
    <row r="23" customFormat="false" ht="12.8" hidden="false" customHeight="false" outlineLevel="0" collapsed="false">
      <c r="A23" s="46" t="s">
        <v>334</v>
      </c>
      <c r="B23" s="48"/>
      <c r="C23" s="48"/>
      <c r="D23" s="46"/>
      <c r="E23" s="46"/>
    </row>
    <row r="24" customFormat="false" ht="12.8" hidden="false" customHeight="false" outlineLevel="0" collapsed="false">
      <c r="A24" s="46" t="s">
        <v>67</v>
      </c>
      <c r="B24" s="46" t="s">
        <v>104</v>
      </c>
      <c r="C24" s="46" t="s">
        <v>335</v>
      </c>
      <c r="D24" s="46" t="s">
        <v>26</v>
      </c>
      <c r="E24" s="46" t="s">
        <v>66</v>
      </c>
    </row>
    <row r="25" customFormat="false" ht="12.8" hidden="false" customHeight="false" outlineLevel="0" collapsed="false">
      <c r="A25" s="1" t="s">
        <v>336</v>
      </c>
      <c r="B25" s="27" t="s">
        <v>337</v>
      </c>
      <c r="C25" s="1" t="s">
        <v>338</v>
      </c>
      <c r="D25" s="49" t="n">
        <v>5</v>
      </c>
      <c r="E25" s="1" t="s">
        <v>339</v>
      </c>
    </row>
    <row r="26" customFormat="false" ht="12.8" hidden="false" customHeight="false" outlineLevel="0" collapsed="false">
      <c r="A26" s="12" t="s">
        <v>336</v>
      </c>
      <c r="B26" s="27"/>
      <c r="C26" s="12" t="s">
        <v>340</v>
      </c>
      <c r="D26" s="50" t="n">
        <f aca="false">22/6</f>
        <v>3.66666666666667</v>
      </c>
      <c r="E26" s="41"/>
    </row>
    <row r="27" customFormat="false" ht="12.8" hidden="false" customHeight="false" outlineLevel="0" collapsed="false">
      <c r="A27" s="1" t="s">
        <v>341</v>
      </c>
      <c r="B27" s="27" t="s">
        <v>342</v>
      </c>
      <c r="C27" s="1" t="s">
        <v>343</v>
      </c>
      <c r="D27" s="49" t="n">
        <f aca="false">7.5/2</f>
        <v>3.75</v>
      </c>
      <c r="E27" s="1" t="s">
        <v>344</v>
      </c>
    </row>
    <row r="28" customFormat="false" ht="12.8" hidden="false" customHeight="false" outlineLevel="0" collapsed="false">
      <c r="C28" s="1" t="s">
        <v>345</v>
      </c>
      <c r="D28" s="49" t="n">
        <f aca="false">12.5/6</f>
        <v>2.08333333333333</v>
      </c>
    </row>
    <row r="29" customFormat="false" ht="12.8" hidden="false" customHeight="false" outlineLevel="0" collapsed="false">
      <c r="A29" s="1" t="s">
        <v>346</v>
      </c>
      <c r="B29" s="27" t="s">
        <v>347</v>
      </c>
      <c r="C29" s="1" t="s">
        <v>348</v>
      </c>
      <c r="D29" s="1" t="n">
        <f aca="false">20/10</f>
        <v>2</v>
      </c>
      <c r="E29" s="1" t="s">
        <v>349</v>
      </c>
    </row>
    <row r="30" customFormat="false" ht="12.8" hidden="false" customHeight="false" outlineLevel="0" collapsed="false">
      <c r="B30" s="27"/>
      <c r="C30" s="1"/>
    </row>
    <row r="33" customFormat="false" ht="12.8" hidden="false" customHeight="false" outlineLevel="0" collapsed="false">
      <c r="A33" s="46" t="s">
        <v>350</v>
      </c>
      <c r="B33" s="46"/>
      <c r="C33" s="46"/>
      <c r="D33" s="51"/>
      <c r="E33" s="46"/>
    </row>
    <row r="34" customFormat="false" ht="12.8" hidden="false" customHeight="false" outlineLevel="0" collapsed="false">
      <c r="A34" s="12" t="s">
        <v>351</v>
      </c>
      <c r="B34" s="27" t="s">
        <v>352</v>
      </c>
      <c r="C34" s="12" t="s">
        <v>353</v>
      </c>
      <c r="D34" s="50" t="n">
        <v>13</v>
      </c>
      <c r="E34" s="12" t="s">
        <v>354</v>
      </c>
    </row>
    <row r="35" customFormat="false" ht="12.8" hidden="false" customHeight="false" outlineLevel="0" collapsed="false">
      <c r="A35" s="1" t="s">
        <v>355</v>
      </c>
      <c r="B35" s="27" t="s">
        <v>356</v>
      </c>
      <c r="C35" s="1" t="s">
        <v>357</v>
      </c>
      <c r="D35" s="49" t="n">
        <v>12</v>
      </c>
      <c r="E35" s="1" t="s">
        <v>358</v>
      </c>
    </row>
    <row r="36" customFormat="false" ht="12.8" hidden="false" customHeight="false" outlineLevel="0" collapsed="false">
      <c r="C36" s="1" t="s">
        <v>359</v>
      </c>
      <c r="D36" s="49" t="n">
        <v>10.8</v>
      </c>
      <c r="E36" s="1" t="s">
        <v>358</v>
      </c>
    </row>
    <row r="37" customFormat="false" ht="12.8" hidden="false" customHeight="false" outlineLevel="0" collapsed="false">
      <c r="C37" s="1" t="s">
        <v>360</v>
      </c>
      <c r="D37" s="49" t="n">
        <v>10.2</v>
      </c>
      <c r="E37" s="1" t="s">
        <v>358</v>
      </c>
    </row>
    <row r="38" customFormat="false" ht="12.8" hidden="false" customHeight="false" outlineLevel="0" collapsed="false">
      <c r="A38" s="1" t="s">
        <v>361</v>
      </c>
      <c r="B38" s="27" t="s">
        <v>362</v>
      </c>
      <c r="C38" s="1" t="s">
        <v>363</v>
      </c>
      <c r="D38" s="49" t="n">
        <v>20</v>
      </c>
      <c r="E38" s="1" t="s">
        <v>364</v>
      </c>
    </row>
    <row r="39" customFormat="false" ht="12.8" hidden="false" customHeight="false" outlineLevel="0" collapsed="false">
      <c r="A39" s="1" t="s">
        <v>361</v>
      </c>
      <c r="B39" s="27" t="s">
        <v>365</v>
      </c>
      <c r="C39" s="1" t="s">
        <v>363</v>
      </c>
      <c r="D39" s="49" t="n">
        <v>20</v>
      </c>
      <c r="E39" s="1" t="s">
        <v>366</v>
      </c>
    </row>
    <row r="40" customFormat="false" ht="12.8" hidden="false" customHeight="false" outlineLevel="0" collapsed="false">
      <c r="A40" s="1" t="s">
        <v>367</v>
      </c>
      <c r="B40" s="52" t="s">
        <v>368</v>
      </c>
      <c r="C40" s="1" t="s">
        <v>369</v>
      </c>
      <c r="D40" s="49" t="n">
        <v>30</v>
      </c>
      <c r="E40" s="1" t="s">
        <v>370</v>
      </c>
    </row>
    <row r="41" customFormat="false" ht="12.8" hidden="false" customHeight="false" outlineLevel="0" collapsed="false">
      <c r="A41" s="1" t="s">
        <v>371</v>
      </c>
      <c r="B41" s="52" t="s">
        <v>372</v>
      </c>
      <c r="C41" s="1" t="s">
        <v>373</v>
      </c>
      <c r="D41" s="49" t="n">
        <v>22</v>
      </c>
      <c r="E41" s="1" t="s">
        <v>374</v>
      </c>
    </row>
    <row r="42" customFormat="false" ht="12.8" hidden="false" customHeight="false" outlineLevel="0" collapsed="false">
      <c r="A42" s="1" t="s">
        <v>375</v>
      </c>
      <c r="B42" s="27" t="s">
        <v>376</v>
      </c>
      <c r="C42" s="53" t="s">
        <v>377</v>
      </c>
      <c r="D42" s="49" t="n">
        <f aca="false">39/1</f>
        <v>39</v>
      </c>
      <c r="E42" s="1" t="s">
        <v>378</v>
      </c>
    </row>
    <row r="43" customFormat="false" ht="12.8" hidden="false" customHeight="false" outlineLevel="0" collapsed="false">
      <c r="A43" s="41" t="s">
        <v>379</v>
      </c>
      <c r="B43" s="42" t="s">
        <v>380</v>
      </c>
      <c r="C43" s="40" t="s">
        <v>381</v>
      </c>
      <c r="D43" s="54" t="n">
        <f aca="false">25/4</f>
        <v>6.25</v>
      </c>
      <c r="E43" s="41" t="s">
        <v>382</v>
      </c>
    </row>
    <row r="44" customFormat="false" ht="12.8" hidden="false" customHeight="false" outlineLevel="0" collapsed="false">
      <c r="D44" s="49"/>
    </row>
    <row r="45" customFormat="false" ht="12.8" hidden="false" customHeight="false" outlineLevel="0" collapsed="false">
      <c r="A45" s="46" t="s">
        <v>383</v>
      </c>
      <c r="B45" s="46"/>
      <c r="C45" s="46"/>
      <c r="D45" s="51"/>
      <c r="E45" s="46"/>
    </row>
    <row r="46" customFormat="false" ht="12.8" hidden="false" customHeight="false" outlineLevel="0" collapsed="false">
      <c r="A46" s="1" t="s">
        <v>384</v>
      </c>
      <c r="B46" s="27" t="s">
        <v>385</v>
      </c>
      <c r="C46" s="1" t="s">
        <v>386</v>
      </c>
      <c r="D46" s="49" t="n">
        <f aca="false">8/4</f>
        <v>2</v>
      </c>
      <c r="E46" s="1" t="s">
        <v>387</v>
      </c>
    </row>
    <row r="47" customFormat="false" ht="12.8" hidden="false" customHeight="false" outlineLevel="0" collapsed="false">
      <c r="C47" s="53" t="s">
        <v>388</v>
      </c>
      <c r="D47" s="49" t="n">
        <f aca="false">13/8</f>
        <v>1.625</v>
      </c>
    </row>
    <row r="48" customFormat="false" ht="12.8" hidden="false" customHeight="false" outlineLevel="0" collapsed="false">
      <c r="A48" s="1" t="s">
        <v>389</v>
      </c>
      <c r="B48" s="27" t="s">
        <v>390</v>
      </c>
      <c r="C48" s="1" t="s">
        <v>391</v>
      </c>
      <c r="D48" s="49" t="n">
        <f aca="false">15/2</f>
        <v>7.5</v>
      </c>
      <c r="E48" s="1" t="s">
        <v>392</v>
      </c>
    </row>
    <row r="49" customFormat="false" ht="12.8" hidden="false" customHeight="false" outlineLevel="0" collapsed="false">
      <c r="A49" s="1" t="s">
        <v>393</v>
      </c>
      <c r="B49" s="27" t="s">
        <v>394</v>
      </c>
      <c r="C49" s="1" t="s">
        <v>395</v>
      </c>
      <c r="D49" s="49" t="n">
        <v>10</v>
      </c>
      <c r="E49" s="1" t="s">
        <v>396</v>
      </c>
    </row>
    <row r="50" customFormat="false" ht="12.8" hidden="false" customHeight="false" outlineLevel="0" collapsed="false">
      <c r="A50" s="1" t="s">
        <v>397</v>
      </c>
      <c r="B50" s="27" t="s">
        <v>398</v>
      </c>
      <c r="E50" s="1" t="s">
        <v>399</v>
      </c>
    </row>
    <row r="51" customFormat="false" ht="12.8" hidden="false" customHeight="false" outlineLevel="0" collapsed="false">
      <c r="A51" s="1" t="s">
        <v>400</v>
      </c>
      <c r="B51" s="27" t="s">
        <v>401</v>
      </c>
      <c r="C51" s="1" t="s">
        <v>402</v>
      </c>
      <c r="D51" s="49" t="n">
        <f aca="false">8/3</f>
        <v>2.66666666666667</v>
      </c>
      <c r="E51" s="1" t="s">
        <v>403</v>
      </c>
    </row>
    <row r="52" customFormat="false" ht="12.8" hidden="false" customHeight="false" outlineLevel="0" collapsed="false">
      <c r="C52" s="1" t="s">
        <v>404</v>
      </c>
      <c r="D52" s="49" t="n">
        <f aca="false">10/6</f>
        <v>1.66666666666667</v>
      </c>
    </row>
    <row r="53" customFormat="false" ht="12.8" hidden="false" customHeight="false" outlineLevel="0" collapsed="false">
      <c r="C53" s="1" t="s">
        <v>405</v>
      </c>
      <c r="D53" s="49" t="n">
        <f aca="false">15.4/12</f>
        <v>1.28333333333333</v>
      </c>
    </row>
    <row r="54" customFormat="false" ht="12.8" hidden="false" customHeight="false" outlineLevel="0" collapsed="false">
      <c r="C54" s="1" t="s">
        <v>406</v>
      </c>
      <c r="D54" s="49" t="n">
        <f aca="false">23.4/24</f>
        <v>0.975</v>
      </c>
    </row>
    <row r="55" customFormat="false" ht="12.8" hidden="false" customHeight="false" outlineLevel="0" collapsed="false">
      <c r="A55" s="1" t="s">
        <v>407</v>
      </c>
      <c r="B55" s="27" t="s">
        <v>408</v>
      </c>
      <c r="C55" s="1" t="s">
        <v>404</v>
      </c>
      <c r="D55" s="1" t="n">
        <f aca="false">10/6</f>
        <v>1.66666666666667</v>
      </c>
      <c r="E55" s="1" t="s">
        <v>409</v>
      </c>
    </row>
    <row r="56" customFormat="false" ht="12.8" hidden="false" customHeight="false" outlineLevel="0" collapsed="false">
      <c r="A56" s="1" t="s">
        <v>407</v>
      </c>
      <c r="B56" s="27" t="s">
        <v>410</v>
      </c>
      <c r="C56" s="1" t="s">
        <v>411</v>
      </c>
      <c r="D56" s="1" t="n">
        <f aca="false">16/10</f>
        <v>1.6</v>
      </c>
      <c r="E56" s="1" t="s">
        <v>409</v>
      </c>
    </row>
    <row r="57" customFormat="false" ht="12.8" hidden="false" customHeight="false" outlineLevel="0" collapsed="false">
      <c r="C57" s="1" t="s">
        <v>412</v>
      </c>
      <c r="D57" s="1" t="n">
        <f aca="false">18/12</f>
        <v>1.5</v>
      </c>
      <c r="E57" s="1" t="s">
        <v>409</v>
      </c>
    </row>
    <row r="58" customFormat="false" ht="12.8" hidden="false" customHeight="false" outlineLevel="0" collapsed="false">
      <c r="A58" s="1" t="s">
        <v>413</v>
      </c>
      <c r="B58" s="27" t="s">
        <v>414</v>
      </c>
      <c r="C58" s="53" t="s">
        <v>415</v>
      </c>
      <c r="D58" s="1" t="n">
        <v>17.4</v>
      </c>
      <c r="E58" s="1" t="s">
        <v>416</v>
      </c>
    </row>
    <row r="59" customFormat="false" ht="12.8" hidden="false" customHeight="false" outlineLevel="0" collapsed="false">
      <c r="A59" s="1" t="s">
        <v>417</v>
      </c>
      <c r="B59" s="27" t="s">
        <v>418</v>
      </c>
      <c r="C59" s="1" t="s">
        <v>419</v>
      </c>
      <c r="D59" s="53" t="n">
        <v>16</v>
      </c>
      <c r="E59" s="1" t="s">
        <v>420</v>
      </c>
    </row>
    <row r="60" customFormat="false" ht="12.8" hidden="false" customHeight="false" outlineLevel="0" collapsed="false">
      <c r="A60" s="1" t="s">
        <v>421</v>
      </c>
      <c r="B60" s="27" t="s">
        <v>422</v>
      </c>
      <c r="C60" s="1" t="s">
        <v>423</v>
      </c>
      <c r="D60" s="1" t="n">
        <f aca="false">7/2</f>
        <v>3.5</v>
      </c>
      <c r="E60" s="1" t="s">
        <v>424</v>
      </c>
    </row>
    <row r="61" customFormat="false" ht="12.8" hidden="false" customHeight="false" outlineLevel="0" collapsed="false">
      <c r="A61" s="1" t="s">
        <v>375</v>
      </c>
      <c r="B61" s="27" t="s">
        <v>425</v>
      </c>
      <c r="C61" s="53" t="n">
        <v>33</v>
      </c>
      <c r="D61" s="49" t="n">
        <f aca="false">33/1</f>
        <v>33</v>
      </c>
      <c r="E61" s="1" t="s">
        <v>426</v>
      </c>
    </row>
    <row r="62" customFormat="false" ht="12.8" hidden="false" customHeight="false" outlineLevel="0" collapsed="false">
      <c r="A62" s="1" t="s">
        <v>427</v>
      </c>
      <c r="B62" s="27" t="s">
        <v>428</v>
      </c>
      <c r="C62" s="1" t="s">
        <v>429</v>
      </c>
      <c r="D62" s="49" t="n">
        <v>18</v>
      </c>
      <c r="E62" s="1" t="s">
        <v>430</v>
      </c>
    </row>
    <row r="63" customFormat="false" ht="12.8" hidden="false" customHeight="false" outlineLevel="0" collapsed="false">
      <c r="A63" s="1" t="s">
        <v>431</v>
      </c>
      <c r="B63" s="27" t="s">
        <v>432</v>
      </c>
      <c r="C63" s="1" t="s">
        <v>433</v>
      </c>
      <c r="D63" s="49" t="n">
        <f aca="false">18/4</f>
        <v>4.5</v>
      </c>
      <c r="E63" s="1" t="s">
        <v>434</v>
      </c>
    </row>
  </sheetData>
  <hyperlinks>
    <hyperlink ref="B25" r:id="rId1" display="https://www.amazon.com/PRODUCT80-BitsBins-Holds-Cards-Playing/dp/B0BZR3X8MT "/>
    <hyperlink ref="B27" r:id="rId2" display="https://www.amazon.com/DKAOVH-Plastic-Card-Case-Capacity/dp/B0CYX8G36M "/>
    <hyperlink ref="B29" r:id="rId3" display="https://www.amazon.com/Qunclay-Playing-Organizer-Compatible-Baseball/dp/B0BWJKGJRN "/>
    <hyperlink ref="B34" r:id="rId4" display="https://www.amazon.com/Boltquan-Double-Decker-Leather-Poker/dp/B0CH8MC3Y9 "/>
    <hyperlink ref="B35" r:id="rId5" display="https://www.ebay.com/itm/275797742790 "/>
    <hyperlink ref="B38" r:id="rId6" display="https://www.ebay.com/itm/156418643465 "/>
    <hyperlink ref="B39" r:id="rId7" display="https://www.ebay.com/itm/176205981786 "/>
    <hyperlink ref="B40" r:id="rId8" display="https://www.ebay.com/itm/354729977462 "/>
    <hyperlink ref="B41" r:id="rId9" display="https://www.ebay.com/itm/164396627934 "/>
    <hyperlink ref="B42" r:id="rId10" display="https://www.amazon.com/dp/B0BMWFX3XK "/>
    <hyperlink ref="B43" r:id="rId11" display="https://www.amazon.com/Yookeer-Collectible-Compatible-Commander-Horizontal/dp/B0B7WBQ4R1 "/>
    <hyperlink ref="B46" r:id="rId12" display="https://www.amazon.com/IOKUKI-Playing-Plastic-Storage-Business/dp/B0DFCP7M4S "/>
    <hyperlink ref="B48" r:id="rId13" display="https://www.amazon.com/Pieces-Single-Leather-Playing-Protector/dp/B09PHB8HHS "/>
    <hyperlink ref="B49" r:id="rId14" display="https://www.amazon.com/Brybelly-Single-Deck-Leather-Card/dp/B008OIH922 "/>
    <hyperlink ref="B50" r:id="rId15" display="https://www.amazon.com/Playing-Plastic-Organizer-Storage-Internal/dp/B0C33TM7Y9 "/>
    <hyperlink ref="B51" r:id="rId16" display="https://www.amazon.com/Playing-Cwdew-Plastic-Organizer-Standard/dp/B09DCVH1B7 "/>
    <hyperlink ref="B55" r:id="rId17" display="https://www.amazon.com/Novelinks-Transparent-Photo-Storage-Boxes/dp/B07L9RD5W3?ref_=ast_sto_dp&amp;th=1 "/>
    <hyperlink ref="B56" r:id="rId18" display="https://www.amazon.com/Novelinks-Transparent-Photo-Storage-Boxes/dp/B07FSH2WMH "/>
    <hyperlink ref="B58" r:id="rId19" display="https://www.amazon.com/IBLAY-Handmade-Wooden-Playing-Through/dp/B0BP1H9FB9 "/>
    <hyperlink ref="B59" r:id="rId20" display="https://www.amazon.com/product-reviews/B01N5NVFOF "/>
    <hyperlink ref="B60" r:id="rId21" display="https://www.amazon.com/Playing-Plastic-Organizer-Storage-Internal/dp/B09THCJZ29 "/>
    <hyperlink ref="B61" r:id="rId22" display="https://www.amazon.com/Hide-Drink-Rustic-Leather-Handmade/dp/B07DX8WPPD "/>
    <hyperlink ref="B62" r:id="rId23" display="https://www.amazon.com/ARTISENIA-playing-Storage-Anniversary-Housewarming/dp/B0DCZNXGQS "/>
    <hyperlink ref="B63" r:id="rId24" display="https://www.amazon.com/Plastic-Playing-Storage-Rectangle-Business/dp/B09Q357L7K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docProps/app.xml><?xml version="1.0" encoding="utf-8"?>
<Properties xmlns="http://schemas.openxmlformats.org/officeDocument/2006/extended-properties" xmlns:vt="http://schemas.openxmlformats.org/officeDocument/2006/docPropsVTypes">
  <Template/>
  <TotalTime>4941</TotalTime>
  <Application>LibreOffice/24.2.3.2$Windows_x86 LibreOffice_project/433d9c2ded56988e8a90e6b2e771ee4e6a5ab2ba</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2024-01-11T11:26:41Z</dcterms:created>
  <dc:creator/>
  <dc:description/>
  <dc:language>en-US</dc:language>
  <cp:lastModifiedBy/>
  <dcterms:modified xsi:type="dcterms:W3CDTF">2024-11-21T12:51:50Z</dcterms:modified>
  <cp:revision>1469</cp:revision>
  <dc:subject/>
  <dc:title/>
</cp:coreProperties>
</file>

<file path=docProps/custom.xml><?xml version="1.0" encoding="utf-8"?>
<Properties xmlns="http://schemas.openxmlformats.org/officeDocument/2006/custom-properties" xmlns:vt="http://schemas.openxmlformats.org/officeDocument/2006/docPropsVTypes"/>
</file>